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430"/>
  <workbookPr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F:\AFISARE SITE NOU\2020\Sir dr salariale\Sit dr sal ian 2020\"/>
    </mc:Choice>
  </mc:AlternateContent>
  <xr:revisionPtr revIDLastSave="0" documentId="8_{6567E160-6B28-4AAC-81EB-C4D6397B57A1}" xr6:coauthVersionLast="45" xr6:coauthVersionMax="45" xr10:uidLastSave="{00000000-0000-0000-0000-000000000000}"/>
  <bookViews>
    <workbookView xWindow="-120" yWindow="-120" windowWidth="20730" windowHeight="11160"/>
  </bookViews>
  <sheets>
    <sheet name="ANEXA_HCL_SALARII_2019" sheetId="1" r:id="rId1"/>
    <sheet name="SALARII_LA_30_06_2017" sheetId="2" state="hidden" r:id="rId2"/>
    <sheet name="Raport de compatibilitate" sheetId="3" r:id="rId3"/>
  </sheets>
  <definedNames>
    <definedName name="_Hlk488056342" localSheetId="0">!#REF!</definedName>
    <definedName name="_Hlk488056342">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16" i="2" l="1"/>
  <c r="I116" i="2"/>
  <c r="H116" i="2"/>
  <c r="K115" i="2"/>
  <c r="I115" i="2"/>
  <c r="H115" i="2" s="1"/>
  <c r="G115" i="2"/>
  <c r="F115" i="2"/>
  <c r="E115" i="2" s="1"/>
  <c r="K114" i="2"/>
  <c r="I114" i="2"/>
  <c r="H114" i="2"/>
  <c r="G114" i="2" s="1"/>
  <c r="F114" i="2" s="1"/>
  <c r="E114" i="2"/>
  <c r="K109" i="2"/>
  <c r="K102" i="2"/>
  <c r="I102" i="2"/>
  <c r="H102" i="2"/>
  <c r="G102" i="2"/>
  <c r="F102" i="2" s="1"/>
  <c r="E102" i="2" s="1"/>
  <c r="K101" i="2"/>
  <c r="I101" i="2"/>
  <c r="H101" i="2" s="1"/>
  <c r="G101" i="2" s="1"/>
  <c r="F101" i="2"/>
  <c r="E101" i="2"/>
  <c r="K100" i="2"/>
  <c r="I100" i="2"/>
  <c r="H100" i="2"/>
  <c r="G100" i="2"/>
  <c r="F100" i="2" s="1"/>
  <c r="E100" i="2" s="1"/>
  <c r="K99" i="2"/>
  <c r="I99" i="2"/>
  <c r="H99" i="2" s="1"/>
  <c r="G99" i="2" s="1"/>
  <c r="F99" i="2"/>
  <c r="E99" i="2"/>
  <c r="K98" i="2"/>
  <c r="I98" i="2"/>
  <c r="H98" i="2"/>
  <c r="G98" i="2"/>
  <c r="F98" i="2" s="1"/>
  <c r="E98" i="2" s="1"/>
  <c r="K97" i="2"/>
  <c r="I97" i="2"/>
  <c r="H97" i="2" s="1"/>
  <c r="G97" i="2" s="1"/>
  <c r="F97" i="2"/>
  <c r="E97" i="2"/>
  <c r="K96" i="2"/>
  <c r="I96" i="2"/>
  <c r="H96" i="2"/>
  <c r="G96" i="2"/>
  <c r="F96" i="2" s="1"/>
  <c r="E96" i="2" s="1"/>
  <c r="K91" i="2"/>
  <c r="K84" i="2"/>
  <c r="I84" i="2"/>
  <c r="H84" i="2" s="1"/>
  <c r="G84" i="2"/>
  <c r="F84" i="2" s="1"/>
  <c r="E84" i="2" s="1"/>
  <c r="K83" i="2"/>
  <c r="I83" i="2"/>
  <c r="H83" i="2"/>
  <c r="G83" i="2" s="1"/>
  <c r="F83" i="2" s="1"/>
  <c r="E83" i="2" s="1"/>
  <c r="K82" i="2"/>
  <c r="I82" i="2"/>
  <c r="H82" i="2" s="1"/>
  <c r="G82" i="2"/>
  <c r="F82" i="2" s="1"/>
  <c r="E82" i="2" s="1"/>
  <c r="K81" i="2"/>
  <c r="I81" i="2"/>
  <c r="H81" i="2"/>
  <c r="G81" i="2" s="1"/>
  <c r="F81" i="2" s="1"/>
  <c r="E81" i="2" s="1"/>
  <c r="K80" i="2"/>
  <c r="I80" i="2"/>
  <c r="H80" i="2" s="1"/>
  <c r="G80" i="2"/>
  <c r="F80" i="2" s="1"/>
  <c r="E80" i="2" s="1"/>
  <c r="K75" i="2"/>
  <c r="K64" i="2"/>
  <c r="I64" i="2"/>
  <c r="H64" i="2" s="1"/>
  <c r="G64" i="2" s="1"/>
  <c r="F64" i="2" s="1"/>
  <c r="E64" i="2" s="1"/>
  <c r="K63" i="2"/>
  <c r="I63" i="2"/>
  <c r="H63" i="2"/>
  <c r="G63" i="2"/>
  <c r="F63" i="2" s="1"/>
  <c r="E63" i="2" s="1"/>
  <c r="K62" i="2"/>
  <c r="I62" i="2"/>
  <c r="H62" i="2" s="1"/>
  <c r="G62" i="2" s="1"/>
  <c r="F62" i="2" s="1"/>
  <c r="E62" i="2" s="1"/>
  <c r="K61" i="2"/>
  <c r="I61" i="2"/>
  <c r="H61" i="2"/>
  <c r="G61" i="2"/>
  <c r="F61" i="2" s="1"/>
  <c r="E61" i="2" s="1"/>
  <c r="K60" i="2"/>
  <c r="I60" i="2"/>
  <c r="H60" i="2" s="1"/>
  <c r="G60" i="2" s="1"/>
  <c r="F60" i="2" s="1"/>
  <c r="E60" i="2" s="1"/>
  <c r="K59" i="2"/>
  <c r="I59" i="2"/>
  <c r="H59" i="2"/>
  <c r="G59" i="2"/>
  <c r="F59" i="2" s="1"/>
  <c r="E59" i="2" s="1"/>
  <c r="K58" i="2"/>
  <c r="I58" i="2"/>
  <c r="H58" i="2" s="1"/>
  <c r="G58" i="2" s="1"/>
  <c r="F58" i="2" s="1"/>
  <c r="E58" i="2" s="1"/>
  <c r="K57" i="2"/>
  <c r="I57" i="2"/>
  <c r="H57" i="2"/>
  <c r="G57" i="2"/>
  <c r="F57" i="2" s="1"/>
  <c r="E57" i="2" s="1"/>
  <c r="K56" i="2"/>
  <c r="I56" i="2"/>
  <c r="H56" i="2" s="1"/>
  <c r="G56" i="2" s="1"/>
  <c r="F56" i="2" s="1"/>
  <c r="E56" i="2" s="1"/>
  <c r="K46" i="2"/>
  <c r="I46" i="2"/>
  <c r="H46" i="2"/>
  <c r="G46" i="2"/>
  <c r="F46" i="2" s="1"/>
  <c r="E46" i="2" s="1"/>
  <c r="K45" i="2"/>
  <c r="I45" i="2"/>
  <c r="H45" i="2" s="1"/>
  <c r="G45" i="2" s="1"/>
  <c r="F45" i="2" s="1"/>
  <c r="E45" i="2" s="1"/>
  <c r="K44" i="2"/>
  <c r="I44" i="2"/>
  <c r="H44" i="2"/>
  <c r="G44" i="2"/>
  <c r="F44" i="2" s="1"/>
  <c r="E44" i="2" s="1"/>
  <c r="K43" i="2"/>
  <c r="I43" i="2"/>
  <c r="H43" i="2" s="1"/>
  <c r="G43" i="2" s="1"/>
  <c r="F43" i="2" s="1"/>
  <c r="E43" i="2" s="1"/>
  <c r="K42" i="2"/>
  <c r="I42" i="2"/>
  <c r="H42" i="2"/>
  <c r="G42" i="2"/>
  <c r="F42" i="2" s="1"/>
  <c r="E42" i="2" s="1"/>
  <c r="K31" i="2"/>
  <c r="I31" i="2"/>
  <c r="H31" i="2" s="1"/>
  <c r="G31" i="2" s="1"/>
  <c r="F31" i="2" s="1"/>
  <c r="E31" i="2" s="1"/>
  <c r="K30" i="2"/>
  <c r="I30" i="2"/>
  <c r="H30" i="2"/>
  <c r="G30" i="2"/>
  <c r="F30" i="2" s="1"/>
  <c r="E30" i="2" s="1"/>
  <c r="K29" i="2"/>
  <c r="I29" i="2"/>
  <c r="H29" i="2" s="1"/>
  <c r="G29" i="2" s="1"/>
  <c r="F29" i="2" s="1"/>
  <c r="E29" i="2" s="1"/>
  <c r="K28" i="2"/>
  <c r="I28" i="2"/>
  <c r="H28" i="2"/>
  <c r="G28" i="2"/>
  <c r="F28" i="2" s="1"/>
  <c r="E28" i="2" s="1"/>
  <c r="K27" i="2"/>
  <c r="I27" i="2"/>
  <c r="H27" i="2" s="1"/>
  <c r="G27" i="2" s="1"/>
  <c r="F27" i="2" s="1"/>
  <c r="E27" i="2" s="1"/>
  <c r="K26" i="2"/>
  <c r="I26" i="2"/>
  <c r="H26" i="2"/>
  <c r="G26" i="2"/>
  <c r="F26" i="2" s="1"/>
  <c r="E26" i="2" s="1"/>
  <c r="K25" i="2"/>
  <c r="I25" i="2"/>
  <c r="H25" i="2" s="1"/>
  <c r="G25" i="2" s="1"/>
  <c r="F25" i="2" s="1"/>
  <c r="E25" i="2" s="1"/>
  <c r="K24" i="2"/>
  <c r="I24" i="2"/>
  <c r="H24" i="2"/>
  <c r="G24" i="2"/>
  <c r="F24" i="2" s="1"/>
  <c r="E24" i="2" s="1"/>
  <c r="K23" i="2"/>
  <c r="I23" i="2"/>
  <c r="H23" i="2" s="1"/>
  <c r="G23" i="2" s="1"/>
  <c r="F23" i="2" s="1"/>
  <c r="E23" i="2" s="1"/>
  <c r="K17" i="2"/>
  <c r="K16" i="2"/>
  <c r="K15" i="2"/>
  <c r="K14" i="2"/>
  <c r="K13" i="2"/>
  <c r="AH132" i="1"/>
  <c r="AI132" i="1" s="1"/>
  <c r="AG132" i="1"/>
  <c r="AF132" i="1"/>
  <c r="AB132" i="1"/>
  <c r="AC132" i="1" s="1"/>
  <c r="AA132" i="1"/>
  <c r="Z132" i="1"/>
  <c r="AD132" i="1" s="1"/>
  <c r="Y132" i="1"/>
  <c r="X132" i="1"/>
  <c r="V132" i="1"/>
  <c r="U132" i="1"/>
  <c r="S132" i="1"/>
  <c r="P132" i="1"/>
  <c r="K132" i="1"/>
  <c r="AG131" i="1"/>
  <c r="AH131" i="1" s="1"/>
  <c r="AI131" i="1" s="1"/>
  <c r="AF131" i="1"/>
  <c r="AD131" i="1"/>
  <c r="AB131" i="1"/>
  <c r="AC131" i="1" s="1"/>
  <c r="AA131" i="1"/>
  <c r="Y131" i="1"/>
  <c r="X131" i="1"/>
  <c r="V131" i="1"/>
  <c r="S131" i="1"/>
  <c r="Q131" i="1"/>
  <c r="R131" i="1" s="1"/>
  <c r="T131" i="1" s="1"/>
  <c r="N131" i="1"/>
  <c r="L131" i="1"/>
  <c r="M131" i="1" s="1"/>
  <c r="O131" i="1" s="1"/>
  <c r="H131" i="1"/>
  <c r="G131" i="1"/>
  <c r="J131" i="1" s="1"/>
  <c r="F131" i="1"/>
  <c r="AF130" i="1"/>
  <c r="AG130" i="1" s="1"/>
  <c r="AH130" i="1" s="1"/>
  <c r="AI130" i="1" s="1"/>
  <c r="AB130" i="1"/>
  <c r="AC130" i="1" s="1"/>
  <c r="AA130" i="1"/>
  <c r="Z130" i="1"/>
  <c r="AD130" i="1" s="1"/>
  <c r="AI124" i="1"/>
  <c r="AH124" i="1"/>
  <c r="AI117" i="1"/>
  <c r="F117" i="1"/>
  <c r="AI116" i="1"/>
  <c r="AH116" i="1"/>
  <c r="AF116" i="1"/>
  <c r="AD116" i="1"/>
  <c r="AC116" i="1"/>
  <c r="AA116" i="1"/>
  <c r="Y116" i="1"/>
  <c r="X116" i="1"/>
  <c r="V116" i="1"/>
  <c r="T116" i="1"/>
  <c r="S116" i="1"/>
  <c r="Q116" i="1"/>
  <c r="O116" i="1"/>
  <c r="N116" i="1"/>
  <c r="L116" i="1"/>
  <c r="J116" i="1"/>
  <c r="H116" i="1"/>
  <c r="F116" i="1"/>
  <c r="AI115" i="1"/>
  <c r="AH115" i="1"/>
  <c r="AF115" i="1"/>
  <c r="AD115" i="1"/>
  <c r="AC115" i="1"/>
  <c r="AA115" i="1"/>
  <c r="Y115" i="1"/>
  <c r="X115" i="1"/>
  <c r="V115" i="1"/>
  <c r="T115" i="1"/>
  <c r="S115" i="1"/>
  <c r="Q115" i="1"/>
  <c r="O115" i="1"/>
  <c r="N115" i="1"/>
  <c r="L115" i="1"/>
  <c r="J115" i="1"/>
  <c r="H115" i="1"/>
  <c r="F115" i="1"/>
  <c r="AI114" i="1"/>
  <c r="AH114" i="1"/>
  <c r="AF114" i="1"/>
  <c r="AD114" i="1"/>
  <c r="AC114" i="1"/>
  <c r="AA114" i="1"/>
  <c r="Y114" i="1"/>
  <c r="X114" i="1"/>
  <c r="U114" i="1"/>
  <c r="V114" i="1" s="1"/>
  <c r="T114" i="1"/>
  <c r="P114" i="1"/>
  <c r="O114" i="1"/>
  <c r="N114" i="1"/>
  <c r="L114" i="1"/>
  <c r="M114" i="1" s="1"/>
  <c r="J114" i="1"/>
  <c r="H114" i="1"/>
  <c r="F114" i="1"/>
  <c r="G114" i="1" s="1"/>
  <c r="AI113" i="1"/>
  <c r="AF113" i="1"/>
  <c r="AG113" i="1" s="1"/>
  <c r="AH113" i="1" s="1"/>
  <c r="AD113" i="1"/>
  <c r="Z113" i="1"/>
  <c r="AI112" i="1"/>
  <c r="E112" i="1"/>
  <c r="F112" i="1" s="1"/>
  <c r="AI111" i="1"/>
  <c r="AH111" i="1"/>
  <c r="AF111" i="1"/>
  <c r="AD111" i="1"/>
  <c r="AC111" i="1"/>
  <c r="Z111" i="1"/>
  <c r="AA111" i="1" s="1"/>
  <c r="Y111" i="1"/>
  <c r="X111" i="1"/>
  <c r="U111" i="1"/>
  <c r="V111" i="1" s="1"/>
  <c r="T111" i="1"/>
  <c r="S111" i="1"/>
  <c r="P111" i="1"/>
  <c r="Q111" i="1" s="1"/>
  <c r="O111" i="1"/>
  <c r="N111" i="1"/>
  <c r="K111" i="1"/>
  <c r="L111" i="1" s="1"/>
  <c r="J111" i="1"/>
  <c r="H111" i="1"/>
  <c r="E111" i="1"/>
  <c r="F111" i="1" s="1"/>
  <c r="AI106" i="1"/>
  <c r="AH106" i="1"/>
  <c r="AI100" i="1"/>
  <c r="F100" i="1"/>
  <c r="AI99" i="1"/>
  <c r="AH99" i="1"/>
  <c r="AF99" i="1"/>
  <c r="AD99" i="1"/>
  <c r="AC99" i="1"/>
  <c r="AA99" i="1"/>
  <c r="Y99" i="1"/>
  <c r="X99" i="1"/>
  <c r="V99" i="1"/>
  <c r="T99" i="1"/>
  <c r="S99" i="1"/>
  <c r="Q99" i="1"/>
  <c r="O99" i="1"/>
  <c r="N99" i="1"/>
  <c r="L99" i="1"/>
  <c r="J99" i="1"/>
  <c r="H99" i="1"/>
  <c r="F99" i="1"/>
  <c r="AI98" i="1"/>
  <c r="AH98" i="1"/>
  <c r="AF98" i="1"/>
  <c r="AD98" i="1"/>
  <c r="AC98" i="1"/>
  <c r="AA98" i="1"/>
  <c r="Y98" i="1"/>
  <c r="X98" i="1"/>
  <c r="V98" i="1"/>
  <c r="T98" i="1"/>
  <c r="S98" i="1"/>
  <c r="Q98" i="1"/>
  <c r="O98" i="1"/>
  <c r="N98" i="1"/>
  <c r="L98" i="1"/>
  <c r="J98" i="1"/>
  <c r="H98" i="1"/>
  <c r="F98" i="1"/>
  <c r="AI97" i="1"/>
  <c r="AH97" i="1"/>
  <c r="AF97" i="1"/>
  <c r="AD97" i="1"/>
  <c r="AC97" i="1"/>
  <c r="AA97" i="1"/>
  <c r="Y97" i="1"/>
  <c r="X97" i="1"/>
  <c r="V97" i="1"/>
  <c r="T97" i="1"/>
  <c r="S97" i="1"/>
  <c r="Q97" i="1"/>
  <c r="O97" i="1"/>
  <c r="N97" i="1"/>
  <c r="L97" i="1"/>
  <c r="J97" i="1"/>
  <c r="H97" i="1"/>
  <c r="F97" i="1"/>
  <c r="AI96" i="1"/>
  <c r="AH96" i="1"/>
  <c r="AF96" i="1"/>
  <c r="AC96" i="1"/>
  <c r="Z96" i="1"/>
  <c r="X96" i="1"/>
  <c r="T96" i="1"/>
  <c r="O96" i="1"/>
  <c r="J96" i="1"/>
  <c r="AI95" i="1"/>
  <c r="AF95" i="1"/>
  <c r="AG95" i="1" s="1"/>
  <c r="AH95" i="1" s="1"/>
  <c r="AD95" i="1"/>
  <c r="Z95" i="1"/>
  <c r="AI90" i="1"/>
  <c r="AH90" i="1"/>
  <c r="AI78" i="1"/>
  <c r="AH78" i="1"/>
  <c r="AF78" i="1"/>
  <c r="AD78" i="1"/>
  <c r="AC78" i="1"/>
  <c r="AA78" i="1"/>
  <c r="Y78" i="1"/>
  <c r="X78" i="1"/>
  <c r="V78" i="1"/>
  <c r="T78" i="1"/>
  <c r="S78" i="1"/>
  <c r="Q78" i="1"/>
  <c r="O78" i="1"/>
  <c r="N78" i="1"/>
  <c r="L78" i="1"/>
  <c r="J78" i="1"/>
  <c r="H78" i="1"/>
  <c r="F78" i="1"/>
  <c r="AI77" i="1"/>
  <c r="AF77" i="1"/>
  <c r="AG77" i="1" s="1"/>
  <c r="AH77" i="1" s="1"/>
  <c r="AD77" i="1"/>
  <c r="AC77" i="1"/>
  <c r="AA77" i="1"/>
  <c r="Y77" i="1"/>
  <c r="V77" i="1"/>
  <c r="W77" i="1" s="1"/>
  <c r="X77" i="1" s="1"/>
  <c r="T77" i="1"/>
  <c r="S77" i="1"/>
  <c r="Q77" i="1"/>
  <c r="O77" i="1"/>
  <c r="N77" i="1"/>
  <c r="L77" i="1"/>
  <c r="H77" i="1"/>
  <c r="G77" i="1"/>
  <c r="J77" i="1" s="1"/>
  <c r="F77" i="1"/>
  <c r="AI76" i="1"/>
  <c r="AH76" i="1"/>
  <c r="AF76" i="1"/>
  <c r="AD76" i="1"/>
  <c r="AC76" i="1"/>
  <c r="AA76" i="1"/>
  <c r="Y76" i="1"/>
  <c r="X76" i="1"/>
  <c r="U76" i="1"/>
  <c r="V76" i="1" s="1"/>
  <c r="T76" i="1"/>
  <c r="P76" i="1"/>
  <c r="N76" i="1"/>
  <c r="L76" i="1"/>
  <c r="M76" i="1" s="1"/>
  <c r="O76" i="1" s="1"/>
  <c r="J76" i="1"/>
  <c r="H76" i="1"/>
  <c r="F76" i="1"/>
  <c r="G76" i="1" s="1"/>
  <c r="AI75" i="1"/>
  <c r="AF75" i="1"/>
  <c r="AG75" i="1" s="1"/>
  <c r="AH75" i="1" s="1"/>
  <c r="Z75" i="1"/>
  <c r="AI74" i="1"/>
  <c r="AH74" i="1"/>
  <c r="AF74" i="1"/>
  <c r="AD74" i="1"/>
  <c r="AC74" i="1"/>
  <c r="AA74" i="1"/>
  <c r="Z74" i="1"/>
  <c r="Y74" i="1"/>
  <c r="X74" i="1"/>
  <c r="V74" i="1"/>
  <c r="U74" i="1"/>
  <c r="T74" i="1"/>
  <c r="S74" i="1"/>
  <c r="Q74" i="1"/>
  <c r="P74" i="1"/>
  <c r="O74" i="1"/>
  <c r="N74" i="1"/>
  <c r="L74" i="1"/>
  <c r="K74" i="1"/>
  <c r="J74" i="1"/>
  <c r="H74" i="1"/>
  <c r="F74" i="1"/>
  <c r="E74" i="1"/>
  <c r="AI73" i="1"/>
  <c r="AG73" i="1"/>
  <c r="AH73" i="1" s="1"/>
  <c r="AF73" i="1"/>
  <c r="AB73" i="1"/>
  <c r="AC73" i="1" s="1"/>
  <c r="Z73" i="1"/>
  <c r="AA73" i="1" s="1"/>
  <c r="U73" i="1"/>
  <c r="P73" i="1"/>
  <c r="AI72" i="1"/>
  <c r="AH72" i="1"/>
  <c r="AF72" i="1"/>
  <c r="AD72" i="1"/>
  <c r="AC72" i="1"/>
  <c r="AA72" i="1"/>
  <c r="Z72" i="1"/>
  <c r="Y72" i="1"/>
  <c r="X72" i="1"/>
  <c r="V72" i="1"/>
  <c r="U72" i="1"/>
  <c r="T72" i="1"/>
  <c r="S72" i="1"/>
  <c r="Q72" i="1"/>
  <c r="P72" i="1"/>
  <c r="O72" i="1"/>
  <c r="N72" i="1"/>
  <c r="L72" i="1"/>
  <c r="K72" i="1"/>
  <c r="J72" i="1"/>
  <c r="H72" i="1"/>
  <c r="F72" i="1"/>
  <c r="E72" i="1"/>
  <c r="AI71" i="1"/>
  <c r="AG71" i="1"/>
  <c r="AH71" i="1" s="1"/>
  <c r="AF71" i="1"/>
  <c r="Z71" i="1"/>
  <c r="AA71" i="1" s="1"/>
  <c r="AB71" i="1" s="1"/>
  <c r="AC71" i="1" s="1"/>
  <c r="U71" i="1"/>
  <c r="P71" i="1"/>
  <c r="AI70" i="1"/>
  <c r="AF70" i="1"/>
  <c r="AG70" i="1" s="1"/>
  <c r="AH70" i="1" s="1"/>
  <c r="AD70" i="1"/>
  <c r="Z70" i="1"/>
  <c r="Y70" i="1"/>
  <c r="V70" i="1"/>
  <c r="U70" i="1"/>
  <c r="AI63" i="1"/>
  <c r="AF63" i="1"/>
  <c r="AG63" i="1" s="1"/>
  <c r="AH63" i="1" s="1"/>
  <c r="AD63" i="1"/>
  <c r="AA63" i="1"/>
  <c r="Z63" i="1"/>
  <c r="AI62" i="1"/>
  <c r="AG62" i="1"/>
  <c r="AH62" i="1" s="1"/>
  <c r="AF62" i="1"/>
  <c r="AA62" i="1"/>
  <c r="AB62" i="1" s="1"/>
  <c r="AC62" i="1" s="1"/>
  <c r="Z62" i="1"/>
  <c r="AD62" i="1" s="1"/>
  <c r="U62" i="1"/>
  <c r="V62" i="1" s="1"/>
  <c r="W62" i="1" s="1"/>
  <c r="X62" i="1" s="1"/>
  <c r="P62" i="1"/>
  <c r="AI61" i="1"/>
  <c r="AG61" i="1"/>
  <c r="AH61" i="1" s="1"/>
  <c r="AF61" i="1"/>
  <c r="Z61" i="1"/>
  <c r="AA61" i="1" s="1"/>
  <c r="AB61" i="1" s="1"/>
  <c r="AC61" i="1" s="1"/>
  <c r="Y61" i="1"/>
  <c r="U61" i="1"/>
  <c r="Q61" i="1"/>
  <c r="P61" i="1"/>
  <c r="AI60" i="1"/>
  <c r="AF60" i="1"/>
  <c r="AG60" i="1" s="1"/>
  <c r="AH60" i="1" s="1"/>
  <c r="Z60" i="1"/>
  <c r="U60" i="1"/>
  <c r="AI59" i="1"/>
  <c r="F59" i="1"/>
  <c r="AI58" i="1"/>
  <c r="AH58" i="1"/>
  <c r="AF58" i="1"/>
  <c r="AC58" i="1"/>
  <c r="Z58" i="1"/>
  <c r="AD58" i="1" s="1"/>
  <c r="X58" i="1"/>
  <c r="T58" i="1"/>
  <c r="O58" i="1"/>
  <c r="J58" i="1"/>
  <c r="AI57" i="1"/>
  <c r="AH57" i="1"/>
  <c r="AF57" i="1"/>
  <c r="AC57" i="1"/>
  <c r="AA57" i="1"/>
  <c r="Z57" i="1"/>
  <c r="AD57" i="1" s="1"/>
  <c r="X57" i="1"/>
  <c r="V57" i="1"/>
  <c r="U57" i="1"/>
  <c r="Y57" i="1" s="1"/>
  <c r="T57" i="1"/>
  <c r="P57" i="1"/>
  <c r="O57" i="1"/>
  <c r="J57" i="1"/>
  <c r="AI56" i="1"/>
  <c r="AF56" i="1"/>
  <c r="AG56" i="1" s="1"/>
  <c r="AH56" i="1" s="1"/>
  <c r="Z56" i="1"/>
  <c r="AI50" i="1"/>
  <c r="AF50" i="1"/>
  <c r="AG50" i="1" s="1"/>
  <c r="AH50" i="1" s="1"/>
  <c r="AA50" i="1"/>
  <c r="Z50" i="1"/>
  <c r="AD50" i="1" s="1"/>
  <c r="AI49" i="1"/>
  <c r="AG49" i="1"/>
  <c r="AH49" i="1" s="1"/>
  <c r="AF49" i="1"/>
  <c r="AB49" i="1"/>
  <c r="AC49" i="1" s="1"/>
  <c r="AA49" i="1"/>
  <c r="Z49" i="1"/>
  <c r="AD49" i="1" s="1"/>
  <c r="X49" i="1"/>
  <c r="U49" i="1"/>
  <c r="V49" i="1" s="1"/>
  <c r="W49" i="1" s="1"/>
  <c r="P49" i="1"/>
  <c r="AI48" i="1"/>
  <c r="AH48" i="1"/>
  <c r="AG48" i="1"/>
  <c r="AF48" i="1"/>
  <c r="Z48" i="1"/>
  <c r="AA48" i="1" s="1"/>
  <c r="AB48" i="1" s="1"/>
  <c r="AC48" i="1" s="1"/>
  <c r="Y48" i="1"/>
  <c r="U48" i="1"/>
  <c r="AI47" i="1"/>
  <c r="AF47" i="1"/>
  <c r="AG47" i="1" s="1"/>
  <c r="AH47" i="1" s="1"/>
  <c r="AD47" i="1"/>
  <c r="Z47" i="1"/>
  <c r="AI46" i="1"/>
  <c r="E46" i="1"/>
  <c r="F46" i="1" s="1"/>
  <c r="AI45" i="1"/>
  <c r="AF45" i="1"/>
  <c r="AG45" i="1" s="1"/>
  <c r="AH45" i="1" s="1"/>
  <c r="Z45" i="1"/>
  <c r="AI44" i="1"/>
  <c r="AF44" i="1"/>
  <c r="AG44" i="1" s="1"/>
  <c r="AH44" i="1" s="1"/>
  <c r="AA44" i="1"/>
  <c r="Z44" i="1"/>
  <c r="AD44" i="1" s="1"/>
  <c r="AI43" i="1"/>
  <c r="AG43" i="1"/>
  <c r="AH43" i="1" s="1"/>
  <c r="AF43" i="1"/>
  <c r="AB43" i="1"/>
  <c r="AC43" i="1" s="1"/>
  <c r="AA43" i="1"/>
  <c r="Z43" i="1"/>
  <c r="AD43" i="1" s="1"/>
  <c r="X43" i="1"/>
  <c r="U43" i="1"/>
  <c r="V43" i="1" s="1"/>
  <c r="W43" i="1" s="1"/>
  <c r="P43" i="1"/>
  <c r="AI42" i="1"/>
  <c r="F42" i="1"/>
  <c r="AI41" i="1"/>
  <c r="AH41" i="1"/>
  <c r="AF41" i="1"/>
  <c r="AD41" i="1"/>
  <c r="AC41" i="1"/>
  <c r="Z41" i="1"/>
  <c r="AA41" i="1" s="1"/>
  <c r="Y41" i="1"/>
  <c r="X41" i="1"/>
  <c r="U41" i="1"/>
  <c r="V41" i="1" s="1"/>
  <c r="T41" i="1"/>
  <c r="P41" i="1"/>
  <c r="S41" i="1" s="1"/>
  <c r="O41" i="1"/>
  <c r="K41" i="1"/>
  <c r="N41" i="1" s="1"/>
  <c r="J41" i="1"/>
  <c r="E41" i="1"/>
  <c r="H41" i="1" s="1"/>
  <c r="AI40" i="1"/>
  <c r="AH40" i="1"/>
  <c r="AF40" i="1"/>
  <c r="AD40" i="1"/>
  <c r="AC40" i="1"/>
  <c r="AA40" i="1"/>
  <c r="Z40" i="1"/>
  <c r="Y40" i="1"/>
  <c r="X40" i="1"/>
  <c r="V40" i="1"/>
  <c r="U40" i="1"/>
  <c r="T40" i="1"/>
  <c r="S40" i="1"/>
  <c r="Q40" i="1"/>
  <c r="P40" i="1"/>
  <c r="O40" i="1"/>
  <c r="N40" i="1"/>
  <c r="L40" i="1"/>
  <c r="K40" i="1"/>
  <c r="J40" i="1"/>
  <c r="H40" i="1"/>
  <c r="F40" i="1"/>
  <c r="E40" i="1"/>
  <c r="AI39" i="1"/>
  <c r="AH39" i="1"/>
  <c r="AG39" i="1"/>
  <c r="AF39" i="1"/>
  <c r="Z39" i="1"/>
  <c r="Y39" i="1"/>
  <c r="U39" i="1"/>
  <c r="AI38" i="1"/>
  <c r="AH38" i="1"/>
  <c r="AF38" i="1"/>
  <c r="AD38" i="1"/>
  <c r="AC38" i="1"/>
  <c r="AA38" i="1"/>
  <c r="Z38" i="1"/>
  <c r="Y38" i="1"/>
  <c r="X38" i="1"/>
  <c r="V38" i="1"/>
  <c r="U38" i="1"/>
  <c r="T38" i="1"/>
  <c r="P38" i="1"/>
  <c r="S38" i="1" s="1"/>
  <c r="O38" i="1"/>
  <c r="K38" i="1"/>
  <c r="N38" i="1" s="1"/>
  <c r="J38" i="1"/>
  <c r="E38" i="1"/>
  <c r="H38" i="1" s="1"/>
  <c r="AI37" i="1"/>
  <c r="AH37" i="1"/>
  <c r="AF37" i="1"/>
  <c r="AD37" i="1"/>
  <c r="AC37" i="1"/>
  <c r="Z37" i="1"/>
  <c r="AA37" i="1" s="1"/>
  <c r="Y37" i="1"/>
  <c r="X37" i="1"/>
  <c r="U37" i="1"/>
  <c r="V37" i="1" s="1"/>
  <c r="T37" i="1"/>
  <c r="P37" i="1"/>
  <c r="S37" i="1" s="1"/>
  <c r="O37" i="1"/>
  <c r="K37" i="1"/>
  <c r="N37" i="1" s="1"/>
  <c r="J37" i="1"/>
  <c r="E37" i="1"/>
  <c r="H37" i="1" s="1"/>
  <c r="AI36" i="1"/>
  <c r="AF36" i="1"/>
  <c r="AG36" i="1" s="1"/>
  <c r="AH36" i="1" s="1"/>
  <c r="Z36" i="1"/>
  <c r="U36" i="1" s="1"/>
  <c r="AI24" i="1"/>
  <c r="AH24" i="1"/>
  <c r="AI23" i="1"/>
  <c r="AH23" i="1"/>
  <c r="AI22" i="1"/>
  <c r="AH22" i="1"/>
  <c r="AI21" i="1"/>
  <c r="AH21" i="1"/>
  <c r="AI20" i="1"/>
  <c r="T15" i="1"/>
  <c r="AI15" i="1" s="1"/>
  <c r="AI14" i="1"/>
  <c r="Y36" i="1" l="1"/>
  <c r="P36" i="1"/>
  <c r="V36" i="1"/>
  <c r="W36" i="1" s="1"/>
  <c r="X36" i="1" s="1"/>
  <c r="S43" i="1"/>
  <c r="K43" i="1"/>
  <c r="R43" i="1"/>
  <c r="T43" i="1" s="1"/>
  <c r="Q43" i="1"/>
  <c r="U45" i="1"/>
  <c r="AA45" i="1"/>
  <c r="AB45" i="1" s="1"/>
  <c r="AC45" i="1" s="1"/>
  <c r="S49" i="1"/>
  <c r="K49" i="1"/>
  <c r="Q49" i="1"/>
  <c r="R49" i="1" s="1"/>
  <c r="T49" i="1" s="1"/>
  <c r="U56" i="1"/>
  <c r="AA56" i="1"/>
  <c r="AB56" i="1" s="1"/>
  <c r="AC56" i="1" s="1"/>
  <c r="S71" i="1"/>
  <c r="K71" i="1"/>
  <c r="Q71" i="1"/>
  <c r="R71" i="1" s="1"/>
  <c r="T71" i="1" s="1"/>
  <c r="AA96" i="1"/>
  <c r="AD96" i="1"/>
  <c r="U96" i="1"/>
  <c r="AA36" i="1"/>
  <c r="AB36" i="1" s="1"/>
  <c r="AC36" i="1" s="1"/>
  <c r="F38" i="1"/>
  <c r="L38" i="1"/>
  <c r="Q38" i="1"/>
  <c r="AD45" i="1"/>
  <c r="AD56" i="1"/>
  <c r="P60" i="1"/>
  <c r="Y60" i="1"/>
  <c r="V60" i="1"/>
  <c r="W60" i="1" s="1"/>
  <c r="X60" i="1" s="1"/>
  <c r="F37" i="1"/>
  <c r="L37" i="1"/>
  <c r="Q37" i="1"/>
  <c r="P39" i="1"/>
  <c r="V39" i="1"/>
  <c r="W39" i="1" s="1"/>
  <c r="X39" i="1" s="1"/>
  <c r="P48" i="1"/>
  <c r="W48" i="1"/>
  <c r="X48" i="1" s="1"/>
  <c r="V48" i="1"/>
  <c r="S57" i="1"/>
  <c r="Q57" i="1"/>
  <c r="K57" i="1"/>
  <c r="AD60" i="1"/>
  <c r="AA60" i="1"/>
  <c r="AB60" i="1" s="1"/>
  <c r="AC60" i="1" s="1"/>
  <c r="AD36" i="1"/>
  <c r="U47" i="1"/>
  <c r="AA47" i="1"/>
  <c r="AB47" i="1" s="1"/>
  <c r="AC47" i="1" s="1"/>
  <c r="AD39" i="1"/>
  <c r="Y43" i="1"/>
  <c r="AB44" i="1"/>
  <c r="AC44" i="1" s="1"/>
  <c r="AD48" i="1"/>
  <c r="Y49" i="1"/>
  <c r="AB50" i="1"/>
  <c r="AC50" i="1" s="1"/>
  <c r="R62" i="1"/>
  <c r="T62" i="1" s="1"/>
  <c r="Q62" i="1"/>
  <c r="N132" i="1"/>
  <c r="E132" i="1"/>
  <c r="M132" i="1"/>
  <c r="O132" i="1" s="1"/>
  <c r="L132" i="1"/>
  <c r="AA39" i="1"/>
  <c r="AB39" i="1" s="1"/>
  <c r="AC39" i="1" s="1"/>
  <c r="F41" i="1"/>
  <c r="L41" i="1"/>
  <c r="Q41" i="1"/>
  <c r="U44" i="1"/>
  <c r="U50" i="1"/>
  <c r="U58" i="1"/>
  <c r="AA58" i="1"/>
  <c r="V61" i="1"/>
  <c r="W61" i="1" s="1"/>
  <c r="X61" i="1" s="1"/>
  <c r="K62" i="1"/>
  <c r="S62" i="1"/>
  <c r="AA70" i="1"/>
  <c r="AB70" i="1" s="1"/>
  <c r="AC70" i="1" s="1"/>
  <c r="W71" i="1"/>
  <c r="X71" i="1" s="1"/>
  <c r="S73" i="1"/>
  <c r="K73" i="1"/>
  <c r="Q73" i="1"/>
  <c r="R73" i="1" s="1"/>
  <c r="T73" i="1" s="1"/>
  <c r="S76" i="1"/>
  <c r="Q76" i="1"/>
  <c r="S61" i="1"/>
  <c r="K61" i="1"/>
  <c r="R61" i="1"/>
  <c r="T61" i="1" s="1"/>
  <c r="U63" i="1"/>
  <c r="AB63" i="1"/>
  <c r="AC63" i="1" s="1"/>
  <c r="P70" i="1"/>
  <c r="W70" i="1"/>
  <c r="X70" i="1" s="1"/>
  <c r="Y71" i="1"/>
  <c r="Y73" i="1"/>
  <c r="U75" i="1"/>
  <c r="AB75" i="1"/>
  <c r="AC75" i="1" s="1"/>
  <c r="S114" i="1"/>
  <c r="Q114" i="1"/>
  <c r="AD61" i="1"/>
  <c r="Y62" i="1"/>
  <c r="V71" i="1"/>
  <c r="AD71" i="1"/>
  <c r="V73" i="1"/>
  <c r="W73" i="1" s="1"/>
  <c r="X73" i="1" s="1"/>
  <c r="AD73" i="1"/>
  <c r="AA75" i="1"/>
  <c r="U95" i="1"/>
  <c r="U113" i="1"/>
  <c r="AD75" i="1"/>
  <c r="AA95" i="1"/>
  <c r="AB95" i="1" s="1"/>
  <c r="AC95" i="1" s="1"/>
  <c r="AA113" i="1"/>
  <c r="AB113" i="1" s="1"/>
  <c r="AC113" i="1" s="1"/>
  <c r="Q132" i="1"/>
  <c r="R132" i="1" s="1"/>
  <c r="T132" i="1" s="1"/>
  <c r="U130" i="1"/>
  <c r="S70" i="1" l="1"/>
  <c r="K70" i="1"/>
  <c r="Q70" i="1"/>
  <c r="R70" i="1" s="1"/>
  <c r="T70" i="1" s="1"/>
  <c r="Y58" i="1"/>
  <c r="V58" i="1"/>
  <c r="P58" i="1"/>
  <c r="S48" i="1"/>
  <c r="K48" i="1"/>
  <c r="R48" i="1"/>
  <c r="T48" i="1" s="1"/>
  <c r="Q48" i="1"/>
  <c r="Y75" i="1"/>
  <c r="V75" i="1"/>
  <c r="W75" i="1"/>
  <c r="X75" i="1" s="1"/>
  <c r="P75" i="1"/>
  <c r="Y95" i="1"/>
  <c r="P95" i="1"/>
  <c r="W95" i="1"/>
  <c r="X95" i="1" s="1"/>
  <c r="V95" i="1"/>
  <c r="V50" i="1"/>
  <c r="W50" i="1" s="1"/>
  <c r="X50" i="1" s="1"/>
  <c r="Y50" i="1"/>
  <c r="P50" i="1"/>
  <c r="H132" i="1"/>
  <c r="F132" i="1"/>
  <c r="G132" i="1" s="1"/>
  <c r="J132" i="1" s="1"/>
  <c r="N43" i="1"/>
  <c r="E43" i="1"/>
  <c r="L43" i="1"/>
  <c r="M43" i="1" s="1"/>
  <c r="O43" i="1" s="1"/>
  <c r="N61" i="1"/>
  <c r="E61" i="1"/>
  <c r="L61" i="1"/>
  <c r="M61" i="1" s="1"/>
  <c r="O61" i="1" s="1"/>
  <c r="N62" i="1"/>
  <c r="E62" i="1"/>
  <c r="L62" i="1"/>
  <c r="M62" i="1" s="1"/>
  <c r="O62" i="1" s="1"/>
  <c r="Y63" i="1"/>
  <c r="P63" i="1"/>
  <c r="V63" i="1"/>
  <c r="W63" i="1" s="1"/>
  <c r="X63" i="1" s="1"/>
  <c r="N73" i="1"/>
  <c r="E73" i="1"/>
  <c r="L73" i="1"/>
  <c r="M73" i="1" s="1"/>
  <c r="O73" i="1" s="1"/>
  <c r="V44" i="1"/>
  <c r="Y44" i="1"/>
  <c r="P44" i="1"/>
  <c r="W44" i="1"/>
  <c r="X44" i="1" s="1"/>
  <c r="Y47" i="1"/>
  <c r="P47" i="1"/>
  <c r="V47" i="1"/>
  <c r="W47" i="1" s="1"/>
  <c r="X47" i="1" s="1"/>
  <c r="V96" i="1"/>
  <c r="Y96" i="1"/>
  <c r="P96" i="1"/>
  <c r="N49" i="1"/>
  <c r="E49" i="1"/>
  <c r="L49" i="1"/>
  <c r="M49" i="1" s="1"/>
  <c r="O49" i="1" s="1"/>
  <c r="Y45" i="1"/>
  <c r="P45" i="1"/>
  <c r="V45" i="1"/>
  <c r="W45" i="1" s="1"/>
  <c r="X45" i="1" s="1"/>
  <c r="Q36" i="1"/>
  <c r="R36" i="1" s="1"/>
  <c r="T36" i="1" s="1"/>
  <c r="S36" i="1"/>
  <c r="K36" i="1"/>
  <c r="V130" i="1"/>
  <c r="W130" i="1" s="1"/>
  <c r="X130" i="1" s="1"/>
  <c r="Y130" i="1"/>
  <c r="P130" i="1"/>
  <c r="Y113" i="1"/>
  <c r="P113" i="1"/>
  <c r="V113" i="1"/>
  <c r="W113" i="1" s="1"/>
  <c r="X113" i="1" s="1"/>
  <c r="N57" i="1"/>
  <c r="L57" i="1"/>
  <c r="E57" i="1"/>
  <c r="S39" i="1"/>
  <c r="K39" i="1"/>
  <c r="Q39" i="1"/>
  <c r="R39" i="1" s="1"/>
  <c r="T39" i="1" s="1"/>
  <c r="S60" i="1"/>
  <c r="R60" i="1"/>
  <c r="T60" i="1" s="1"/>
  <c r="Q60" i="1"/>
  <c r="K60" i="1"/>
  <c r="N71" i="1"/>
  <c r="E71" i="1"/>
  <c r="L71" i="1"/>
  <c r="M71" i="1" s="1"/>
  <c r="O71" i="1" s="1"/>
  <c r="Y56" i="1"/>
  <c r="P56" i="1"/>
  <c r="V56" i="1"/>
  <c r="W56" i="1" s="1"/>
  <c r="X56" i="1" s="1"/>
  <c r="L60" i="1" l="1"/>
  <c r="M60" i="1" s="1"/>
  <c r="O60" i="1" s="1"/>
  <c r="N60" i="1"/>
  <c r="E60" i="1"/>
  <c r="H57" i="1"/>
  <c r="F57" i="1"/>
  <c r="Q130" i="1"/>
  <c r="R130" i="1" s="1"/>
  <c r="T130" i="1" s="1"/>
  <c r="S130" i="1"/>
  <c r="K130" i="1"/>
  <c r="Q47" i="1"/>
  <c r="S47" i="1"/>
  <c r="K47" i="1"/>
  <c r="R47" i="1"/>
  <c r="T47" i="1" s="1"/>
  <c r="F73" i="1"/>
  <c r="H73" i="1"/>
  <c r="G73" i="1"/>
  <c r="J73" i="1" s="1"/>
  <c r="Q63" i="1"/>
  <c r="R63" i="1" s="1"/>
  <c r="T63" i="1" s="1"/>
  <c r="K63" i="1"/>
  <c r="S63" i="1"/>
  <c r="H62" i="1"/>
  <c r="F62" i="1"/>
  <c r="G62" i="1" s="1"/>
  <c r="J62" i="1" s="1"/>
  <c r="F61" i="1"/>
  <c r="G61" i="1" s="1"/>
  <c r="J61" i="1" s="1"/>
  <c r="H61" i="1"/>
  <c r="F43" i="1"/>
  <c r="H43" i="1"/>
  <c r="G43" i="1"/>
  <c r="J43" i="1" s="1"/>
  <c r="L39" i="1"/>
  <c r="N39" i="1"/>
  <c r="E39" i="1"/>
  <c r="M39" i="1"/>
  <c r="O39" i="1" s="1"/>
  <c r="Q113" i="1"/>
  <c r="S113" i="1"/>
  <c r="K113" i="1"/>
  <c r="R113" i="1"/>
  <c r="T113" i="1" s="1"/>
  <c r="Q45" i="1"/>
  <c r="S45" i="1"/>
  <c r="K45" i="1"/>
  <c r="R45" i="1"/>
  <c r="T45" i="1" s="1"/>
  <c r="F49" i="1"/>
  <c r="H49" i="1"/>
  <c r="G49" i="1"/>
  <c r="J49" i="1" s="1"/>
  <c r="Q75" i="1"/>
  <c r="R75" i="1" s="1"/>
  <c r="T75" i="1" s="1"/>
  <c r="K75" i="1"/>
  <c r="S75" i="1"/>
  <c r="Q58" i="1"/>
  <c r="K58" i="1"/>
  <c r="S58" i="1"/>
  <c r="Q56" i="1"/>
  <c r="R56" i="1" s="1"/>
  <c r="T56" i="1" s="1"/>
  <c r="S56" i="1"/>
  <c r="K56" i="1"/>
  <c r="Q50" i="1"/>
  <c r="R50" i="1" s="1"/>
  <c r="T50" i="1" s="1"/>
  <c r="K50" i="1"/>
  <c r="S50" i="1"/>
  <c r="L70" i="1"/>
  <c r="M70" i="1"/>
  <c r="O70" i="1" s="1"/>
  <c r="N70" i="1"/>
  <c r="E70" i="1"/>
  <c r="F71" i="1"/>
  <c r="G71" i="1" s="1"/>
  <c r="J71" i="1" s="1"/>
  <c r="H71" i="1"/>
  <c r="L36" i="1"/>
  <c r="M36" i="1" s="1"/>
  <c r="O36" i="1" s="1"/>
  <c r="N36" i="1"/>
  <c r="E36" i="1"/>
  <c r="S96" i="1"/>
  <c r="Q96" i="1"/>
  <c r="K96" i="1"/>
  <c r="Q44" i="1"/>
  <c r="R44" i="1" s="1"/>
  <c r="T44" i="1" s="1"/>
  <c r="K44" i="1"/>
  <c r="S44" i="1"/>
  <c r="Q95" i="1"/>
  <c r="S95" i="1"/>
  <c r="K95" i="1"/>
  <c r="R95" i="1"/>
  <c r="T95" i="1" s="1"/>
  <c r="L48" i="1"/>
  <c r="N48" i="1"/>
  <c r="E48" i="1"/>
  <c r="M48" i="1"/>
  <c r="O48" i="1" s="1"/>
  <c r="N96" i="1" l="1"/>
  <c r="L96" i="1"/>
  <c r="E96" i="1"/>
  <c r="F48" i="1"/>
  <c r="G48" i="1" s="1"/>
  <c r="J48" i="1" s="1"/>
  <c r="H48" i="1"/>
  <c r="N44" i="1"/>
  <c r="E44" i="1"/>
  <c r="M44" i="1"/>
  <c r="O44" i="1" s="1"/>
  <c r="L44" i="1"/>
  <c r="F70" i="1"/>
  <c r="G70" i="1" s="1"/>
  <c r="J70" i="1" s="1"/>
  <c r="H70" i="1"/>
  <c r="L63" i="1"/>
  <c r="M63" i="1" s="1"/>
  <c r="O63" i="1" s="1"/>
  <c r="N63" i="1"/>
  <c r="E63" i="1"/>
  <c r="H60" i="1"/>
  <c r="F60" i="1"/>
  <c r="G60" i="1" s="1"/>
  <c r="J60" i="1" s="1"/>
  <c r="M95" i="1"/>
  <c r="O95" i="1" s="1"/>
  <c r="L95" i="1"/>
  <c r="N95" i="1"/>
  <c r="E95" i="1"/>
  <c r="H36" i="1"/>
  <c r="F36" i="1"/>
  <c r="G36" i="1" s="1"/>
  <c r="J36" i="1" s="1"/>
  <c r="N50" i="1"/>
  <c r="E50" i="1"/>
  <c r="L50" i="1"/>
  <c r="M50" i="1" s="1"/>
  <c r="O50" i="1" s="1"/>
  <c r="L56" i="1"/>
  <c r="M56" i="1" s="1"/>
  <c r="O56" i="1" s="1"/>
  <c r="E56" i="1"/>
  <c r="N56" i="1"/>
  <c r="L58" i="1"/>
  <c r="E58" i="1"/>
  <c r="N58" i="1"/>
  <c r="N75" i="1"/>
  <c r="E75" i="1"/>
  <c r="M75" i="1"/>
  <c r="O75" i="1" s="1"/>
  <c r="L75" i="1"/>
  <c r="N130" i="1"/>
  <c r="E130" i="1"/>
  <c r="M130" i="1"/>
  <c r="O130" i="1" s="1"/>
  <c r="L130" i="1"/>
  <c r="M45" i="1"/>
  <c r="O45" i="1" s="1"/>
  <c r="L45" i="1"/>
  <c r="E45" i="1"/>
  <c r="N45" i="1"/>
  <c r="M113" i="1"/>
  <c r="O113" i="1" s="1"/>
  <c r="L113" i="1"/>
  <c r="E113" i="1"/>
  <c r="N113" i="1"/>
  <c r="G39" i="1"/>
  <c r="J39" i="1" s="1"/>
  <c r="F39" i="1"/>
  <c r="H39" i="1"/>
  <c r="L47" i="1"/>
  <c r="M47" i="1" s="1"/>
  <c r="O47" i="1" s="1"/>
  <c r="E47" i="1"/>
  <c r="N47" i="1"/>
  <c r="H113" i="1" l="1"/>
  <c r="F113" i="1"/>
  <c r="G113" i="1" s="1"/>
  <c r="J113" i="1" s="1"/>
  <c r="H45" i="1"/>
  <c r="F45" i="1"/>
  <c r="G45" i="1" s="1"/>
  <c r="J45" i="1" s="1"/>
  <c r="H47" i="1"/>
  <c r="G47" i="1"/>
  <c r="J47" i="1" s="1"/>
  <c r="F47" i="1"/>
  <c r="H130" i="1"/>
  <c r="F130" i="1"/>
  <c r="G130" i="1" s="1"/>
  <c r="J130" i="1" s="1"/>
  <c r="F75" i="1"/>
  <c r="H75" i="1"/>
  <c r="G75" i="1"/>
  <c r="J75" i="1" s="1"/>
  <c r="H95" i="1"/>
  <c r="G95" i="1"/>
  <c r="J95" i="1" s="1"/>
  <c r="F95" i="1"/>
  <c r="H44" i="1"/>
  <c r="G44" i="1"/>
  <c r="J44" i="1" s="1"/>
  <c r="F44" i="1"/>
  <c r="H96" i="1"/>
  <c r="F96" i="1"/>
  <c r="H56" i="1"/>
  <c r="G56" i="1"/>
  <c r="J56" i="1" s="1"/>
  <c r="F56" i="1"/>
  <c r="F58" i="1"/>
  <c r="H58" i="1"/>
  <c r="H50" i="1"/>
  <c r="F50" i="1"/>
  <c r="G50" i="1" s="1"/>
  <c r="J50" i="1" s="1"/>
  <c r="H63" i="1"/>
  <c r="G63" i="1"/>
  <c r="J63" i="1" s="1"/>
  <c r="F63" i="1"/>
</calcChain>
</file>

<file path=xl/sharedStrings.xml><?xml version="1.0" encoding="utf-8"?>
<sst xmlns="http://schemas.openxmlformats.org/spreadsheetml/2006/main" count="608" uniqueCount="111">
  <si>
    <t>JUDEȚUL SUCEAVA</t>
  </si>
  <si>
    <t xml:space="preserve">Anexa </t>
  </si>
  <si>
    <t>MUNICIPIUL CÂMPULUNG MOLDOVENESC</t>
  </si>
  <si>
    <t>la H.C.L. nr...../25.01.2018</t>
  </si>
  <si>
    <t>la H.C.L.nr........./31.01.2019</t>
  </si>
  <si>
    <t>CONSILIUL LOCAL</t>
  </si>
  <si>
    <t>Grila cu indemnizațiile și salariile de bază lunare și coeficienții de ierarhizare a funcțiilor de demnitate publică, publice și contractuale din
aparatul de specialitate al primarului municipiului Câmpulung Moldovenesc și unitățile subordonate                                                                                               Consiliului Local al  municipiului Câmpulung Moldovenesc</t>
  </si>
  <si>
    <t>I. Aparatul de specialitate al primarului municipiului Câmpulung Moldovenesc</t>
  </si>
  <si>
    <t xml:space="preserve">A. Funcții de demnitate publică </t>
  </si>
  <si>
    <t>în lei</t>
  </si>
  <si>
    <t>Nr.</t>
  </si>
  <si>
    <t xml:space="preserve">Funcția </t>
  </si>
  <si>
    <t xml:space="preserve">          Indemnizație lunară stabilită conform prevederilor art.13 din Legea-cadru nr. 153/2017</t>
  </si>
  <si>
    <t>coeficient</t>
  </si>
  <si>
    <t>crt</t>
  </si>
  <si>
    <t>Primar municipiu</t>
  </si>
  <si>
    <t>Viceprimar municipiu</t>
  </si>
  <si>
    <t>B. Funcții publice de conducere</t>
  </si>
  <si>
    <t>Grad</t>
  </si>
  <si>
    <t xml:space="preserve">Nivel </t>
  </si>
  <si>
    <t xml:space="preserve">                        Salariu de bază </t>
  </si>
  <si>
    <t>studii</t>
  </si>
  <si>
    <t>Secretar municipiu</t>
  </si>
  <si>
    <t>II</t>
  </si>
  <si>
    <t>S</t>
  </si>
  <si>
    <t>Arhitect șef</t>
  </si>
  <si>
    <t>Director executiv</t>
  </si>
  <si>
    <t>Director executiv  adj.</t>
  </si>
  <si>
    <t>Șef serviciu</t>
  </si>
  <si>
    <t>C. Funcții publice de execuție</t>
  </si>
  <si>
    <t>Salariul de bază aferent gradației de vechime/coeficient</t>
  </si>
  <si>
    <t>Profesional</t>
  </si>
  <si>
    <t>coeficinet</t>
  </si>
  <si>
    <t xml:space="preserve">coeficient </t>
  </si>
  <si>
    <t>Auditor</t>
  </si>
  <si>
    <t>Superior</t>
  </si>
  <si>
    <t>Principal</t>
  </si>
  <si>
    <t>Asistent</t>
  </si>
  <si>
    <t>Consilier, Consilier juridic, Inspector</t>
  </si>
  <si>
    <t>Debutant</t>
  </si>
  <si>
    <t>Referent de specialitate</t>
  </si>
  <si>
    <t>SSD</t>
  </si>
  <si>
    <t xml:space="preserve">Referent </t>
  </si>
  <si>
    <t>M</t>
  </si>
  <si>
    <t>D. Funcții publice de execuție specifice</t>
  </si>
  <si>
    <t>Polițist local consilier, inspector</t>
  </si>
  <si>
    <t>Polițist local referent</t>
  </si>
  <si>
    <t>E. Funcții pentru personalul contractual de execuție</t>
  </si>
  <si>
    <t>/Treapta</t>
  </si>
  <si>
    <t xml:space="preserve">Consilier, Inspector de specialitate </t>
  </si>
  <si>
    <t>IA</t>
  </si>
  <si>
    <t>I</t>
  </si>
  <si>
    <t>Referent , arhivar</t>
  </si>
  <si>
    <t xml:space="preserve">Casier </t>
  </si>
  <si>
    <t>Administrator</t>
  </si>
  <si>
    <t xml:space="preserve">Șofer </t>
  </si>
  <si>
    <t xml:space="preserve">Muncitor calificat </t>
  </si>
  <si>
    <t>Îngrijitor</t>
  </si>
  <si>
    <t>Muncitor necalificat</t>
  </si>
  <si>
    <t>G</t>
  </si>
  <si>
    <r>
      <t xml:space="preserve"> </t>
    </r>
    <r>
      <rPr>
        <sz val="11"/>
        <color rgb="FFC65911"/>
        <rFont val="Calibri"/>
        <family val="2"/>
      </rPr>
      <t xml:space="preserve"> </t>
    </r>
    <r>
      <rPr>
        <sz val="11"/>
        <color rgb="FF000000"/>
        <rFont val="Calibri"/>
        <family val="2"/>
      </rPr>
      <t xml:space="preserve">vor fi incluse în salariile  de bază lunare și  majorările/sporurile prevăzute de următoarele acte normative:                                                                                                                                                                                          - 10% pentru viza de CFP - art. 15 din Legea cadru nr. 153/2017;                                                                                                                                                                                                                                               - 12,5 % pentru personalul autorizat să facă operațiuni în registrul electoral - art. 26 alin. (5) și (6) din Legea nr. 208/2015;                                                                                                                                                                       - 6,2% pentru personalul Primăriei municipiului Câmpulung Moldovenesc care beneficiază de scutire de impozit pe venit din data de 31 decembrie 2018, potrivit prevederilor art. 60, pct. 1 - 3 din Legea nr. 227/2015 privind Codul fiscal, cu modificările şi completările ulterioare .                                               -Valoarea totală a voucherelor de vacantă acordate salariaților primariei municipiului câmpulung Moldovenesc este de 178.350 ron.                                             -Salariatii beneficiază lunar de indemnizatia de hrană în cuantum de 346 ron/brut.         </t>
    </r>
  </si>
  <si>
    <t>II. Biblioteca Municipală Câmpulung Moldovenesc</t>
  </si>
  <si>
    <t>A. Funcții pentru personalul contractual de conducere</t>
  </si>
  <si>
    <t>Director</t>
  </si>
  <si>
    <t>B. Funcții pentru personalul contractual de execuție</t>
  </si>
  <si>
    <t>Economist</t>
  </si>
  <si>
    <t>Bibliotecar</t>
  </si>
  <si>
    <t>PL</t>
  </si>
  <si>
    <t>III. Muzeul "Arta Lemnului"  Câmpulung Moldovenesc</t>
  </si>
  <si>
    <t>Muzeograf</t>
  </si>
  <si>
    <t>Inspector specialitate</t>
  </si>
  <si>
    <t>Restaurator</t>
  </si>
  <si>
    <t>Supraveghetor</t>
  </si>
  <si>
    <t>IV. Clubul Sportiv Municipal "Rarăul" Câmpulung Moldovenesc</t>
  </si>
  <si>
    <t>Antrenor - 1/2 normă</t>
  </si>
  <si>
    <t>Primar,</t>
  </si>
  <si>
    <t>Compartiment resurse umane,</t>
  </si>
  <si>
    <t>Negură Mihăiță</t>
  </si>
  <si>
    <t>Florescu Iuliana Georgeta</t>
  </si>
  <si>
    <t xml:space="preserve">Botea Cătălina Mariana </t>
  </si>
  <si>
    <t>Președinte de ședință</t>
  </si>
  <si>
    <t>Secretar municipiu,</t>
  </si>
  <si>
    <t>Anexa nr. 1</t>
  </si>
  <si>
    <t>la H.C.L. nr...../…...07.2017</t>
  </si>
  <si>
    <t>Grila cu salariile de baza și coeficienții de ierarhizare a funcțiilor publice și contractuale din
aparatul de specialitate al primarului municipiului Câmpulung Moldovenesc  și unitățile din subordinea Consiliului Local al  municipiului Câmpulung Moldovenesc</t>
  </si>
  <si>
    <t>A. Funcții publice de conducere</t>
  </si>
  <si>
    <t xml:space="preserve">           Salariu de bază</t>
  </si>
  <si>
    <t>Coeficient</t>
  </si>
  <si>
    <t>Director executiv  adjunct</t>
  </si>
  <si>
    <t>B. Funcții publice de execuție</t>
  </si>
  <si>
    <t>Salariul de bază/gradația de vechime</t>
  </si>
  <si>
    <t>gradația 5</t>
  </si>
  <si>
    <t>C. Funcții publice de execuție specifice</t>
  </si>
  <si>
    <t>Polițist local, inspector</t>
  </si>
  <si>
    <t xml:space="preserve">Polițist local, referent </t>
  </si>
  <si>
    <t>D. Funcții pentru personalul contractual de execuție</t>
  </si>
  <si>
    <t xml:space="preserve">Consilier Inspector de specialitate </t>
  </si>
  <si>
    <t>Șef birou</t>
  </si>
  <si>
    <t>Inspector specialitate -                             1/2 normă</t>
  </si>
  <si>
    <t>PRIMAR,</t>
  </si>
  <si>
    <t xml:space="preserve">    Director executiv,</t>
  </si>
  <si>
    <t xml:space="preserve">     Florescu Iuliana Georgeta </t>
  </si>
  <si>
    <t xml:space="preserve">           Botea Cătălina Mariana</t>
  </si>
  <si>
    <t>Raport de compatibilitate pentru 1 Grila salarii_ian 2020.xls</t>
  </si>
  <si>
    <t>Rulare pe 18.02.2020 13:18</t>
  </si>
  <si>
    <t>Dacă registrul de lucru este salvat într-un format de fișier anterior sau este deschis într-o versiune anterioară de Microsoft Excel, caracteristicile listate nu vor fi disponibile.</t>
  </si>
  <si>
    <t>Scădere minoră a fidelității</t>
  </si>
  <si>
    <t>Număr de apariții</t>
  </si>
  <si>
    <t>Versiune</t>
  </si>
  <si>
    <t>Unele celule sau stiluri din acest registru de lucru conțin o formatare care nu este acceptată în formatul de fișier selectat. Se va face conversia acestor formate la cel mai apropiat format disponibil.</t>
  </si>
  <si>
    <t>Excel 97-2003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</si>
</sst>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"/>
    <numFmt numFmtId="165" formatCode="0.000"/>
    <numFmt numFmtId="166" formatCode="0.0"/>
  </numFmts>
  <fonts count="1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7"/>
      <color rgb="FF000000"/>
      <name val="Calibri"/>
      <family val="2"/>
    </font>
    <font>
      <sz val="11"/>
      <color rgb="FF161616"/>
      <name val="Calibri"/>
      <family val="2"/>
    </font>
    <font>
      <sz val="7"/>
      <color rgb="FF000000"/>
      <name val="Calibri"/>
      <family val="2"/>
    </font>
    <font>
      <sz val="11"/>
      <color rgb="FFC65911"/>
      <name val="Calibri"/>
      <family val="2"/>
    </font>
    <font>
      <sz val="11"/>
      <color rgb="FFFF0000"/>
      <name val="Calibri"/>
      <family val="2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b/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338">
    <xf numFmtId="0" fontId="0" fillId="0" borderId="0" xfId="0"/>
    <xf numFmtId="0" fontId="0" fillId="0" borderId="0" xfId="0" applyFill="1"/>
    <xf numFmtId="1" fontId="0" fillId="0" borderId="0" xfId="0" applyNumberFormat="1" applyFill="1"/>
    <xf numFmtId="165" fontId="0" fillId="0" borderId="0" xfId="0" applyNumberFormat="1" applyFill="1"/>
    <xf numFmtId="164" fontId="0" fillId="0" borderId="0" xfId="0" applyNumberFormat="1" applyFill="1"/>
    <xf numFmtId="2" fontId="0" fillId="0" borderId="0" xfId="0" applyNumberFormat="1" applyFill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165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 wrapText="1"/>
    </xf>
    <xf numFmtId="1" fontId="1" fillId="0" borderId="0" xfId="0" applyNumberFormat="1" applyFont="1" applyFill="1" applyAlignment="1">
      <alignment horizontal="center" vertical="center" wrapText="1"/>
    </xf>
    <xf numFmtId="165" fontId="1" fillId="0" borderId="0" xfId="0" applyNumberFormat="1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2" fontId="1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0" fillId="0" borderId="3" xfId="0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7" xfId="0" applyFill="1" applyBorder="1" applyAlignment="1">
      <alignment horizontal="center" vertical="center" wrapText="1"/>
    </xf>
    <xf numFmtId="165" fontId="1" fillId="0" borderId="5" xfId="0" applyNumberFormat="1" applyFont="1" applyFill="1" applyBorder="1" applyAlignment="1">
      <alignment horizontal="center" vertical="center" wrapText="1"/>
    </xf>
    <xf numFmtId="164" fontId="1" fillId="0" borderId="8" xfId="0" applyNumberFormat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left" vertical="center" wrapText="1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1" fontId="0" fillId="0" borderId="0" xfId="0" applyNumberFormat="1" applyFill="1" applyAlignment="1"/>
    <xf numFmtId="165" fontId="0" fillId="0" borderId="0" xfId="0" applyNumberFormat="1" applyFill="1" applyAlignment="1"/>
    <xf numFmtId="0" fontId="1" fillId="0" borderId="0" xfId="0" applyFont="1" applyFill="1" applyAlignment="1"/>
    <xf numFmtId="2" fontId="1" fillId="0" borderId="0" xfId="0" applyNumberFormat="1" applyFont="1" applyFill="1" applyAlignment="1"/>
    <xf numFmtId="0" fontId="1" fillId="0" borderId="11" xfId="0" applyFont="1" applyFill="1" applyBorder="1" applyAlignment="1"/>
    <xf numFmtId="2" fontId="1" fillId="0" borderId="8" xfId="0" applyNumberFormat="1" applyFont="1" applyFill="1" applyBorder="1" applyAlignment="1"/>
    <xf numFmtId="2" fontId="1" fillId="0" borderId="12" xfId="0" applyNumberFormat="1" applyFont="1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0" xfId="0" applyFill="1" applyBorder="1"/>
    <xf numFmtId="0" fontId="0" fillId="0" borderId="14" xfId="0" applyFill="1" applyBorder="1" applyAlignment="1">
      <alignment horizontal="center"/>
    </xf>
    <xf numFmtId="0" fontId="0" fillId="0" borderId="14" xfId="0" applyFill="1" applyBorder="1" applyAlignment="1"/>
    <xf numFmtId="1" fontId="0" fillId="0" borderId="14" xfId="0" applyNumberFormat="1" applyFill="1" applyBorder="1" applyAlignment="1"/>
    <xf numFmtId="165" fontId="0" fillId="0" borderId="14" xfId="0" applyNumberFormat="1" applyFill="1" applyBorder="1" applyAlignment="1"/>
    <xf numFmtId="164" fontId="0" fillId="0" borderId="14" xfId="0" applyNumberFormat="1" applyFill="1" applyBorder="1"/>
    <xf numFmtId="0" fontId="0" fillId="0" borderId="14" xfId="0" applyFill="1" applyBorder="1"/>
    <xf numFmtId="0" fontId="1" fillId="0" borderId="14" xfId="0" applyFont="1" applyFill="1" applyBorder="1" applyAlignment="1">
      <alignment horizontal="center"/>
    </xf>
    <xf numFmtId="2" fontId="0" fillId="0" borderId="14" xfId="0" applyNumberFormat="1" applyFill="1" applyBorder="1"/>
    <xf numFmtId="0" fontId="0" fillId="0" borderId="15" xfId="0" applyFill="1" applyBorder="1" applyAlignment="1"/>
    <xf numFmtId="2" fontId="1" fillId="0" borderId="16" xfId="0" applyNumberFormat="1" applyFont="1" applyFill="1" applyBorder="1" applyAlignment="1"/>
    <xf numFmtId="164" fontId="0" fillId="0" borderId="0" xfId="0" applyNumberFormat="1" applyFill="1" applyAlignment="1">
      <alignment horizontal="center"/>
    </xf>
    <xf numFmtId="166" fontId="0" fillId="0" borderId="0" xfId="0" applyNumberFormat="1" applyFill="1" applyAlignment="1">
      <alignment horizontal="center"/>
    </xf>
    <xf numFmtId="165" fontId="0" fillId="0" borderId="0" xfId="0" applyNumberFormat="1" applyFill="1" applyAlignment="1">
      <alignment horizontal="center"/>
    </xf>
    <xf numFmtId="9" fontId="1" fillId="0" borderId="0" xfId="0" applyNumberFormat="1" applyFont="1" applyFill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1" fontId="0" fillId="0" borderId="3" xfId="0" applyNumberFormat="1" applyFill="1" applyBorder="1" applyAlignment="1">
      <alignment horizontal="center"/>
    </xf>
    <xf numFmtId="165" fontId="0" fillId="0" borderId="3" xfId="0" applyNumberFormat="1" applyFill="1" applyBorder="1" applyAlignment="1">
      <alignment horizontal="center"/>
    </xf>
    <xf numFmtId="0" fontId="0" fillId="0" borderId="3" xfId="0" applyFill="1" applyBorder="1" applyAlignment="1"/>
    <xf numFmtId="164" fontId="0" fillId="0" borderId="3" xfId="0" applyNumberFormat="1" applyFill="1" applyBorder="1" applyAlignment="1"/>
    <xf numFmtId="2" fontId="0" fillId="0" borderId="3" xfId="0" applyNumberForma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1" fontId="0" fillId="0" borderId="7" xfId="0" applyNumberFormat="1" applyFill="1" applyBorder="1" applyAlignment="1">
      <alignment horizontal="center"/>
    </xf>
    <xf numFmtId="165" fontId="0" fillId="0" borderId="7" xfId="0" applyNumberFormat="1" applyFill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0" fontId="0" fillId="0" borderId="7" xfId="0" applyFill="1" applyBorder="1"/>
    <xf numFmtId="2" fontId="0" fillId="0" borderId="7" xfId="0" applyNumberFormat="1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165" fontId="3" fillId="0" borderId="5" xfId="0" applyNumberFormat="1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22" xfId="0" applyFill="1" applyBorder="1" applyAlignment="1"/>
    <xf numFmtId="0" fontId="0" fillId="0" borderId="23" xfId="0" applyFill="1" applyBorder="1" applyAlignment="1"/>
    <xf numFmtId="1" fontId="0" fillId="0" borderId="23" xfId="0" applyNumberFormat="1" applyFill="1" applyBorder="1" applyAlignment="1"/>
    <xf numFmtId="165" fontId="0" fillId="0" borderId="23" xfId="0" applyNumberFormat="1" applyFill="1" applyBorder="1" applyAlignment="1"/>
    <xf numFmtId="164" fontId="0" fillId="0" borderId="23" xfId="0" applyNumberFormat="1" applyFill="1" applyBorder="1"/>
    <xf numFmtId="0" fontId="0" fillId="0" borderId="23" xfId="0" applyFill="1" applyBorder="1"/>
    <xf numFmtId="0" fontId="0" fillId="0" borderId="23" xfId="0" applyFill="1" applyBorder="1" applyAlignment="1">
      <alignment horizontal="center"/>
    </xf>
    <xf numFmtId="2" fontId="0" fillId="0" borderId="23" xfId="0" applyNumberFormat="1" applyFill="1" applyBorder="1" applyAlignment="1"/>
    <xf numFmtId="0" fontId="0" fillId="0" borderId="24" xfId="0" applyFill="1" applyBorder="1" applyAlignment="1"/>
    <xf numFmtId="164" fontId="0" fillId="0" borderId="25" xfId="0" applyNumberFormat="1" applyFill="1" applyBorder="1" applyAlignment="1"/>
    <xf numFmtId="2" fontId="0" fillId="0" borderId="12" xfId="0" applyNumberFormat="1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28" xfId="0" applyFill="1" applyBorder="1" applyAlignment="1"/>
    <xf numFmtId="0" fontId="0" fillId="0" borderId="27" xfId="0" applyFill="1" applyBorder="1" applyAlignment="1"/>
    <xf numFmtId="1" fontId="0" fillId="0" borderId="28" xfId="0" applyNumberFormat="1" applyFill="1" applyBorder="1" applyAlignment="1"/>
    <xf numFmtId="165" fontId="0" fillId="0" borderId="28" xfId="0" applyNumberFormat="1" applyFill="1" applyBorder="1" applyAlignment="1"/>
    <xf numFmtId="164" fontId="0" fillId="0" borderId="28" xfId="0" applyNumberFormat="1" applyFill="1" applyBorder="1"/>
    <xf numFmtId="0" fontId="0" fillId="0" borderId="28" xfId="0" applyFill="1" applyBorder="1"/>
    <xf numFmtId="0" fontId="0" fillId="0" borderId="28" xfId="0" applyFill="1" applyBorder="1" applyAlignment="1">
      <alignment horizontal="center"/>
    </xf>
    <xf numFmtId="2" fontId="0" fillId="0" borderId="28" xfId="0" applyNumberFormat="1" applyFill="1" applyBorder="1"/>
    <xf numFmtId="0" fontId="0" fillId="0" borderId="29" xfId="0" applyFill="1" applyBorder="1" applyAlignment="1"/>
    <xf numFmtId="164" fontId="0" fillId="0" borderId="30" xfId="0" applyNumberFormat="1" applyFill="1" applyBorder="1" applyAlignment="1"/>
    <xf numFmtId="0" fontId="0" fillId="0" borderId="31" xfId="0" applyFill="1" applyBorder="1" applyAlignment="1">
      <alignment horizontal="center"/>
    </xf>
    <xf numFmtId="0" fontId="0" fillId="0" borderId="32" xfId="0" applyFill="1" applyBorder="1"/>
    <xf numFmtId="0" fontId="0" fillId="0" borderId="33" xfId="0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0" fontId="0" fillId="0" borderId="33" xfId="0" applyFill="1" applyBorder="1" applyAlignment="1"/>
    <xf numFmtId="164" fontId="0" fillId="0" borderId="34" xfId="0" applyNumberFormat="1" applyFill="1" applyBorder="1" applyAlignment="1"/>
    <xf numFmtId="164" fontId="0" fillId="0" borderId="0" xfId="0" applyNumberFormat="1" applyFill="1" applyAlignment="1"/>
    <xf numFmtId="2" fontId="0" fillId="0" borderId="0" xfId="0" applyNumberFormat="1" applyFill="1" applyAlignment="1">
      <alignment horizontal="center"/>
    </xf>
    <xf numFmtId="0" fontId="1" fillId="0" borderId="36" xfId="0" applyFont="1" applyFill="1" applyBorder="1" applyAlignment="1">
      <alignment horizontal="center"/>
    </xf>
    <xf numFmtId="0" fontId="0" fillId="0" borderId="18" xfId="0" applyFill="1" applyBorder="1"/>
    <xf numFmtId="0" fontId="0" fillId="0" borderId="18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" fillId="0" borderId="37" xfId="0" applyFont="1" applyFill="1" applyBorder="1" applyAlignment="1">
      <alignment horizontal="center"/>
    </xf>
    <xf numFmtId="9" fontId="1" fillId="0" borderId="38" xfId="0" applyNumberFormat="1" applyFont="1" applyFill="1" applyBorder="1" applyAlignment="1">
      <alignment horizontal="center"/>
    </xf>
    <xf numFmtId="0" fontId="1" fillId="0" borderId="38" xfId="0" applyFont="1" applyFill="1" applyBorder="1" applyAlignment="1">
      <alignment horizontal="center"/>
    </xf>
    <xf numFmtId="0" fontId="4" fillId="0" borderId="38" xfId="0" applyFont="1" applyFill="1" applyBorder="1" applyAlignment="1">
      <alignment horizontal="center"/>
    </xf>
    <xf numFmtId="1" fontId="4" fillId="0" borderId="38" xfId="0" applyNumberFormat="1" applyFont="1" applyFill="1" applyBorder="1" applyAlignment="1">
      <alignment horizontal="center"/>
    </xf>
    <xf numFmtId="165" fontId="4" fillId="0" borderId="38" xfId="0" applyNumberFormat="1" applyFont="1" applyFill="1" applyBorder="1" applyAlignment="1">
      <alignment horizontal="center"/>
    </xf>
    <xf numFmtId="164" fontId="4" fillId="0" borderId="38" xfId="0" applyNumberFormat="1" applyFont="1" applyFill="1" applyBorder="1" applyAlignment="1">
      <alignment horizontal="center"/>
    </xf>
    <xf numFmtId="0" fontId="4" fillId="0" borderId="39" xfId="0" applyFont="1" applyFill="1" applyBorder="1" applyAlignment="1">
      <alignment horizontal="center"/>
    </xf>
    <xf numFmtId="1" fontId="0" fillId="0" borderId="21" xfId="0" applyNumberFormat="1" applyFill="1" applyBorder="1" applyAlignment="1"/>
    <xf numFmtId="2" fontId="0" fillId="0" borderId="21" xfId="0" applyNumberFormat="1" applyFill="1" applyBorder="1" applyAlignment="1"/>
    <xf numFmtId="164" fontId="0" fillId="0" borderId="21" xfId="0" applyNumberFormat="1" applyFill="1" applyBorder="1" applyAlignment="1"/>
    <xf numFmtId="2" fontId="0" fillId="0" borderId="21" xfId="0" applyNumberFormat="1" applyFill="1" applyBorder="1" applyAlignment="1">
      <alignment horizontal="center"/>
    </xf>
    <xf numFmtId="1" fontId="0" fillId="0" borderId="10" xfId="0" applyNumberFormat="1" applyFill="1" applyBorder="1" applyAlignment="1"/>
    <xf numFmtId="2" fontId="0" fillId="0" borderId="10" xfId="0" applyNumberFormat="1" applyFill="1" applyBorder="1" applyAlignment="1"/>
    <xf numFmtId="2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/>
    </xf>
    <xf numFmtId="1" fontId="5" fillId="0" borderId="10" xfId="0" applyNumberFormat="1" applyFont="1" applyFill="1" applyBorder="1" applyAlignment="1"/>
    <xf numFmtId="2" fontId="5" fillId="0" borderId="10" xfId="0" applyNumberFormat="1" applyFont="1" applyFill="1" applyBorder="1" applyAlignment="1"/>
    <xf numFmtId="1" fontId="5" fillId="0" borderId="21" xfId="0" applyNumberFormat="1" applyFont="1" applyFill="1" applyBorder="1" applyAlignment="1"/>
    <xf numFmtId="164" fontId="5" fillId="0" borderId="21" xfId="0" applyNumberFormat="1" applyFont="1" applyFill="1" applyBorder="1" applyAlignment="1"/>
    <xf numFmtId="0" fontId="0" fillId="2" borderId="10" xfId="0" applyFill="1" applyBorder="1" applyAlignment="1">
      <alignment horizontal="center"/>
    </xf>
    <xf numFmtId="1" fontId="0" fillId="2" borderId="10" xfId="0" applyNumberFormat="1" applyFill="1" applyBorder="1" applyAlignment="1"/>
    <xf numFmtId="2" fontId="0" fillId="2" borderId="10" xfId="0" applyNumberFormat="1" applyFill="1" applyBorder="1" applyAlignment="1"/>
    <xf numFmtId="1" fontId="0" fillId="2" borderId="21" xfId="0" applyNumberFormat="1" applyFill="1" applyBorder="1" applyAlignment="1"/>
    <xf numFmtId="164" fontId="0" fillId="2" borderId="21" xfId="0" applyNumberFormat="1" applyFill="1" applyBorder="1" applyAlignment="1"/>
    <xf numFmtId="1" fontId="0" fillId="0" borderId="10" xfId="0" applyNumberFormat="1" applyFill="1" applyBorder="1"/>
    <xf numFmtId="2" fontId="0" fillId="0" borderId="0" xfId="0" applyNumberFormat="1" applyFill="1" applyAlignment="1"/>
    <xf numFmtId="0" fontId="0" fillId="0" borderId="36" xfId="0" applyFill="1" applyBorder="1"/>
    <xf numFmtId="0" fontId="0" fillId="0" borderId="36" xfId="0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9" fontId="1" fillId="0" borderId="21" xfId="0" applyNumberFormat="1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1" fontId="4" fillId="0" borderId="21" xfId="0" applyNumberFormat="1" applyFont="1" applyFill="1" applyBorder="1" applyAlignment="1">
      <alignment horizontal="center"/>
    </xf>
    <xf numFmtId="165" fontId="4" fillId="0" borderId="21" xfId="0" applyNumberFormat="1" applyFont="1" applyFill="1" applyBorder="1" applyAlignment="1">
      <alignment horizontal="center"/>
    </xf>
    <xf numFmtId="164" fontId="4" fillId="0" borderId="21" xfId="0" applyNumberFormat="1" applyFont="1" applyFill="1" applyBorder="1" applyAlignment="1">
      <alignment horizontal="center"/>
    </xf>
    <xf numFmtId="164" fontId="0" fillId="0" borderId="10" xfId="0" applyNumberFormat="1" applyFill="1" applyBorder="1" applyAlignment="1"/>
    <xf numFmtId="164" fontId="0" fillId="2" borderId="10" xfId="0" applyNumberFormat="1" applyFill="1" applyBorder="1" applyAlignment="1"/>
    <xf numFmtId="0" fontId="0" fillId="0" borderId="29" xfId="0" applyFill="1" applyBorder="1" applyAlignment="1">
      <alignment horizontal="center"/>
    </xf>
    <xf numFmtId="0" fontId="1" fillId="0" borderId="41" xfId="0" applyFont="1" applyFill="1" applyBorder="1" applyAlignment="1">
      <alignment horizontal="center"/>
    </xf>
    <xf numFmtId="0" fontId="0" fillId="0" borderId="38" xfId="0" applyFill="1" applyBorder="1" applyAlignment="1">
      <alignment horizontal="center"/>
    </xf>
    <xf numFmtId="0" fontId="6" fillId="0" borderId="38" xfId="0" applyFont="1" applyFill="1" applyBorder="1" applyAlignment="1">
      <alignment horizontal="center"/>
    </xf>
    <xf numFmtId="1" fontId="6" fillId="0" borderId="38" xfId="0" applyNumberFormat="1" applyFont="1" applyFill="1" applyBorder="1" applyAlignment="1">
      <alignment horizontal="center"/>
    </xf>
    <xf numFmtId="165" fontId="6" fillId="0" borderId="38" xfId="0" applyNumberFormat="1" applyFont="1" applyFill="1" applyBorder="1" applyAlignment="1">
      <alignment horizontal="center"/>
    </xf>
    <xf numFmtId="9" fontId="0" fillId="0" borderId="38" xfId="0" applyNumberFormat="1" applyFill="1" applyBorder="1" applyAlignment="1">
      <alignment horizontal="center"/>
    </xf>
    <xf numFmtId="164" fontId="6" fillId="0" borderId="38" xfId="0" applyNumberFormat="1" applyFont="1" applyFill="1" applyBorder="1" applyAlignment="1">
      <alignment horizontal="center"/>
    </xf>
    <xf numFmtId="1" fontId="0" fillId="0" borderId="24" xfId="0" applyNumberFormat="1" applyFill="1" applyBorder="1" applyAlignment="1"/>
    <xf numFmtId="2" fontId="0" fillId="0" borderId="24" xfId="0" applyNumberFormat="1" applyFill="1" applyBorder="1" applyAlignment="1"/>
    <xf numFmtId="164" fontId="0" fillId="0" borderId="24" xfId="0" applyNumberFormat="1" applyFill="1" applyBorder="1" applyAlignment="1"/>
    <xf numFmtId="0" fontId="0" fillId="0" borderId="21" xfId="0" applyFill="1" applyBorder="1" applyAlignment="1"/>
    <xf numFmtId="0" fontId="0" fillId="0" borderId="24" xfId="0" applyFill="1" applyBorder="1" applyAlignment="1">
      <alignment horizontal="center"/>
    </xf>
    <xf numFmtId="1" fontId="0" fillId="0" borderId="29" xfId="0" applyNumberFormat="1" applyFill="1" applyBorder="1" applyAlignment="1"/>
    <xf numFmtId="2" fontId="0" fillId="0" borderId="29" xfId="0" applyNumberFormat="1" applyFill="1" applyBorder="1" applyAlignment="1"/>
    <xf numFmtId="0" fontId="0" fillId="0" borderId="10" xfId="0" applyFill="1" applyBorder="1" applyAlignment="1"/>
    <xf numFmtId="0" fontId="0" fillId="0" borderId="42" xfId="0" applyFill="1" applyBorder="1"/>
    <xf numFmtId="0" fontId="0" fillId="0" borderId="43" xfId="0" applyFill="1" applyBorder="1" applyAlignment="1">
      <alignment horizontal="center" vertical="center" wrapText="1"/>
    </xf>
    <xf numFmtId="0" fontId="0" fillId="0" borderId="44" xfId="0" applyFill="1" applyBorder="1"/>
    <xf numFmtId="0" fontId="0" fillId="0" borderId="44" xfId="0" applyFill="1" applyBorder="1" applyAlignment="1">
      <alignment horizontal="center"/>
    </xf>
    <xf numFmtId="1" fontId="0" fillId="0" borderId="44" xfId="0" applyNumberFormat="1" applyFill="1" applyBorder="1" applyAlignment="1"/>
    <xf numFmtId="0" fontId="0" fillId="0" borderId="0" xfId="0" applyFill="1" applyAlignment="1">
      <alignment horizontal="left" vertical="top" wrapText="1"/>
    </xf>
    <xf numFmtId="1" fontId="0" fillId="0" borderId="0" xfId="0" applyNumberFormat="1" applyFill="1" applyAlignment="1">
      <alignment horizontal="left" vertical="top" wrapText="1"/>
    </xf>
    <xf numFmtId="165" fontId="0" fillId="0" borderId="0" xfId="0" applyNumberFormat="1" applyFill="1" applyAlignment="1">
      <alignment horizontal="left" vertical="top" wrapText="1"/>
    </xf>
    <xf numFmtId="164" fontId="0" fillId="0" borderId="0" xfId="0" applyNumberFormat="1" applyFill="1" applyAlignment="1">
      <alignment horizontal="left" vertical="top" wrapText="1"/>
    </xf>
    <xf numFmtId="0" fontId="0" fillId="0" borderId="17" xfId="0" applyFill="1" applyBorder="1" applyAlignment="1">
      <alignment horizontal="center"/>
    </xf>
    <xf numFmtId="0" fontId="1" fillId="0" borderId="3" xfId="0" applyFont="1" applyFill="1" applyBorder="1" applyAlignment="1"/>
    <xf numFmtId="2" fontId="1" fillId="0" borderId="3" xfId="0" applyNumberFormat="1" applyFont="1" applyFill="1" applyBorder="1" applyAlignment="1">
      <alignment horizontal="center"/>
    </xf>
    <xf numFmtId="165" fontId="3" fillId="0" borderId="6" xfId="0" applyNumberFormat="1" applyFont="1" applyFill="1" applyBorder="1" applyAlignment="1">
      <alignment horizontal="center" vertical="center" wrapText="1"/>
    </xf>
    <xf numFmtId="164" fontId="1" fillId="0" borderId="23" xfId="0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2" fontId="0" fillId="0" borderId="29" xfId="0" applyNumberFormat="1" applyFill="1" applyBorder="1" applyAlignment="1">
      <alignment horizontal="center"/>
    </xf>
    <xf numFmtId="1" fontId="8" fillId="0" borderId="29" xfId="0" applyNumberFormat="1" applyFont="1" applyFill="1" applyBorder="1" applyAlignment="1"/>
    <xf numFmtId="0" fontId="0" fillId="0" borderId="43" xfId="0" applyFill="1" applyBorder="1"/>
    <xf numFmtId="0" fontId="1" fillId="0" borderId="17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1" fontId="0" fillId="0" borderId="0" xfId="0" applyNumberFormat="1" applyFill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46" xfId="0" applyFill="1" applyBorder="1" applyAlignment="1">
      <alignment horizontal="center" vertical="center"/>
    </xf>
    <xf numFmtId="164" fontId="1" fillId="0" borderId="28" xfId="0" applyNumberFormat="1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2" fontId="0" fillId="0" borderId="28" xfId="0" applyNumberFormat="1" applyFill="1" applyBorder="1" applyAlignment="1"/>
    <xf numFmtId="164" fontId="0" fillId="0" borderId="29" xfId="0" applyNumberFormat="1" applyFill="1" applyBorder="1" applyAlignment="1"/>
    <xf numFmtId="2" fontId="0" fillId="0" borderId="30" xfId="0" applyNumberFormat="1" applyFill="1" applyBorder="1" applyAlignment="1">
      <alignment horizontal="center"/>
    </xf>
    <xf numFmtId="0" fontId="1" fillId="0" borderId="36" xfId="0" applyFont="1" applyFill="1" applyBorder="1"/>
    <xf numFmtId="0" fontId="0" fillId="0" borderId="8" xfId="0" applyFill="1" applyBorder="1"/>
    <xf numFmtId="0" fontId="4" fillId="0" borderId="25" xfId="0" applyFont="1" applyFill="1" applyBorder="1" applyAlignment="1">
      <alignment horizontal="center"/>
    </xf>
    <xf numFmtId="0" fontId="0" fillId="0" borderId="26" xfId="0" applyFill="1" applyBorder="1" applyAlignment="1">
      <alignment horizontal="center" vertical="center" wrapText="1"/>
    </xf>
    <xf numFmtId="1" fontId="0" fillId="0" borderId="32" xfId="0" applyNumberFormat="1" applyFill="1" applyBorder="1" applyAlignment="1"/>
    <xf numFmtId="1" fontId="0" fillId="0" borderId="15" xfId="0" applyNumberFormat="1" applyFill="1" applyBorder="1" applyAlignment="1"/>
    <xf numFmtId="2" fontId="0" fillId="0" borderId="34" xfId="0" applyNumberFormat="1" applyFill="1" applyBorder="1" applyAlignment="1">
      <alignment horizontal="center"/>
    </xf>
    <xf numFmtId="165" fontId="1" fillId="0" borderId="5" xfId="0" applyNumberFormat="1" applyFont="1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0" fontId="0" fillId="0" borderId="38" xfId="0" applyFill="1" applyBorder="1"/>
    <xf numFmtId="0" fontId="0" fillId="0" borderId="47" xfId="0" applyFill="1" applyBorder="1" applyAlignment="1">
      <alignment horizontal="center"/>
    </xf>
    <xf numFmtId="0" fontId="0" fillId="0" borderId="47" xfId="0" applyFill="1" applyBorder="1" applyAlignment="1"/>
    <xf numFmtId="0" fontId="0" fillId="0" borderId="7" xfId="0" applyFill="1" applyBorder="1" applyAlignment="1"/>
    <xf numFmtId="1" fontId="0" fillId="0" borderId="7" xfId="0" applyNumberFormat="1" applyFill="1" applyBorder="1" applyAlignment="1"/>
    <xf numFmtId="165" fontId="0" fillId="0" borderId="7" xfId="0" applyNumberFormat="1" applyFill="1" applyBorder="1" applyAlignment="1"/>
    <xf numFmtId="164" fontId="1" fillId="0" borderId="7" xfId="0" applyNumberFormat="1" applyFont="1" applyFill="1" applyBorder="1" applyAlignment="1">
      <alignment horizontal="center"/>
    </xf>
    <xf numFmtId="2" fontId="0" fillId="0" borderId="7" xfId="0" applyNumberFormat="1" applyFill="1" applyBorder="1" applyAlignment="1"/>
    <xf numFmtId="0" fontId="0" fillId="0" borderId="37" xfId="0" applyFill="1" applyBorder="1" applyAlignment="1"/>
    <xf numFmtId="164" fontId="0" fillId="0" borderId="39" xfId="0" applyNumberFormat="1" applyFill="1" applyBorder="1" applyAlignment="1"/>
    <xf numFmtId="164" fontId="1" fillId="0" borderId="0" xfId="0" applyNumberFormat="1" applyFont="1" applyFill="1" applyAlignment="1">
      <alignment horizontal="center"/>
    </xf>
    <xf numFmtId="0" fontId="0" fillId="0" borderId="6" xfId="0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9" fontId="1" fillId="0" borderId="42" xfId="0" applyNumberFormat="1" applyFont="1" applyFill="1" applyBorder="1" applyAlignment="1">
      <alignment horizontal="center"/>
    </xf>
    <xf numFmtId="0" fontId="1" fillId="0" borderId="42" xfId="0" applyFont="1" applyFill="1" applyBorder="1" applyAlignment="1">
      <alignment horizontal="center"/>
    </xf>
    <xf numFmtId="0" fontId="4" fillId="0" borderId="42" xfId="0" applyFont="1" applyFill="1" applyBorder="1" applyAlignment="1">
      <alignment horizontal="center"/>
    </xf>
    <xf numFmtId="1" fontId="4" fillId="0" borderId="42" xfId="0" applyNumberFormat="1" applyFont="1" applyFill="1" applyBorder="1" applyAlignment="1">
      <alignment horizontal="center"/>
    </xf>
    <xf numFmtId="165" fontId="4" fillId="0" borderId="42" xfId="0" applyNumberFormat="1" applyFont="1" applyFill="1" applyBorder="1" applyAlignment="1">
      <alignment horizontal="center"/>
    </xf>
    <xf numFmtId="164" fontId="4" fillId="0" borderId="42" xfId="0" applyNumberFormat="1" applyFont="1" applyFill="1" applyBorder="1" applyAlignment="1">
      <alignment horizontal="center"/>
    </xf>
    <xf numFmtId="0" fontId="1" fillId="0" borderId="48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0" fontId="0" fillId="0" borderId="49" xfId="0" applyFill="1" applyBorder="1" applyAlignment="1">
      <alignment horizontal="center" vertical="center" wrapText="1"/>
    </xf>
    <xf numFmtId="0" fontId="0" fillId="0" borderId="40" xfId="0" applyFill="1" applyBorder="1" applyAlignment="1">
      <alignment wrapText="1"/>
    </xf>
    <xf numFmtId="0" fontId="0" fillId="0" borderId="40" xfId="0" applyFill="1" applyBorder="1" applyAlignment="1">
      <alignment horizontal="center"/>
    </xf>
    <xf numFmtId="1" fontId="0" fillId="0" borderId="40" xfId="0" applyNumberFormat="1" applyFill="1" applyBorder="1" applyAlignment="1"/>
    <xf numFmtId="2" fontId="0" fillId="0" borderId="40" xfId="0" applyNumberFormat="1" applyFill="1" applyBorder="1" applyAlignment="1"/>
    <xf numFmtId="164" fontId="0" fillId="0" borderId="40" xfId="0" applyNumberFormat="1" applyFill="1" applyBorder="1" applyAlignment="1"/>
    <xf numFmtId="0" fontId="0" fillId="0" borderId="40" xfId="0" applyFill="1" applyBorder="1"/>
    <xf numFmtId="164" fontId="0" fillId="0" borderId="50" xfId="0" applyNumberFormat="1" applyFill="1" applyBorder="1" applyAlignment="1"/>
    <xf numFmtId="1" fontId="0" fillId="0" borderId="27" xfId="0" applyNumberFormat="1" applyFill="1" applyBorder="1" applyAlignment="1"/>
    <xf numFmtId="0" fontId="0" fillId="0" borderId="31" xfId="0" applyFill="1" applyBorder="1" applyAlignment="1">
      <alignment horizontal="center" vertical="center" wrapText="1"/>
    </xf>
    <xf numFmtId="0" fontId="0" fillId="0" borderId="32" xfId="0" applyFill="1" applyBorder="1" applyAlignment="1">
      <alignment wrapText="1"/>
    </xf>
    <xf numFmtId="2" fontId="0" fillId="0" borderId="32" xfId="0" applyNumberFormat="1" applyFill="1" applyBorder="1" applyAlignment="1"/>
    <xf numFmtId="164" fontId="0" fillId="0" borderId="32" xfId="0" applyNumberFormat="1" applyFill="1" applyBorder="1" applyAlignment="1"/>
    <xf numFmtId="1" fontId="0" fillId="0" borderId="33" xfId="0" applyNumberFormat="1" applyFill="1" applyBorder="1" applyAlignment="1"/>
    <xf numFmtId="0" fontId="0" fillId="0" borderId="0" xfId="0" applyFill="1" applyAlignment="1">
      <alignment horizontal="center" wrapText="1"/>
    </xf>
    <xf numFmtId="1" fontId="0" fillId="0" borderId="0" xfId="0" applyNumberFormat="1" applyFill="1" applyAlignment="1">
      <alignment horizontal="center" wrapText="1"/>
    </xf>
    <xf numFmtId="165" fontId="0" fillId="0" borderId="0" xfId="0" applyNumberFormat="1" applyFill="1" applyAlignment="1">
      <alignment horizontal="center" wrapText="1"/>
    </xf>
    <xf numFmtId="0" fontId="9" fillId="0" borderId="0" xfId="0" applyFont="1" applyFill="1" applyAlignment="1">
      <alignment horizontal="center"/>
    </xf>
    <xf numFmtId="0" fontId="10" fillId="0" borderId="0" xfId="0" applyFont="1" applyFill="1"/>
    <xf numFmtId="0" fontId="9" fillId="0" borderId="0" xfId="0" applyFont="1" applyFill="1"/>
    <xf numFmtId="1" fontId="10" fillId="0" borderId="0" xfId="0" applyNumberFormat="1" applyFont="1" applyFill="1"/>
    <xf numFmtId="165" fontId="10" fillId="0" borderId="0" xfId="0" applyNumberFormat="1" applyFont="1" applyFill="1"/>
    <xf numFmtId="2" fontId="11" fillId="0" borderId="0" xfId="0" applyNumberFormat="1" applyFont="1" applyFill="1"/>
    <xf numFmtId="0" fontId="11" fillId="0" borderId="0" xfId="0" applyFont="1" applyFill="1"/>
    <xf numFmtId="165" fontId="1" fillId="0" borderId="0" xfId="0" applyNumberFormat="1" applyFont="1" applyFill="1"/>
    <xf numFmtId="1" fontId="9" fillId="0" borderId="0" xfId="0" applyNumberFormat="1" applyFont="1" applyFill="1"/>
    <xf numFmtId="165" fontId="9" fillId="0" borderId="0" xfId="0" applyNumberFormat="1" applyFont="1" applyFill="1"/>
    <xf numFmtId="1" fontId="1" fillId="0" borderId="0" xfId="0" applyNumberFormat="1" applyFont="1" applyFill="1"/>
    <xf numFmtId="164" fontId="1" fillId="0" borderId="0" xfId="0" applyNumberFormat="1" applyFont="1" applyFill="1"/>
    <xf numFmtId="164" fontId="9" fillId="0" borderId="0" xfId="0" applyNumberFormat="1" applyFont="1" applyFill="1"/>
    <xf numFmtId="2" fontId="9" fillId="0" borderId="0" xfId="0" applyNumberFormat="1" applyFont="1" applyFill="1"/>
    <xf numFmtId="0" fontId="9" fillId="0" borderId="0" xfId="0" applyFont="1" applyFill="1" applyAlignment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0" fillId="0" borderId="40" xfId="0" applyFill="1" applyBorder="1" applyAlignment="1">
      <alignment horizontal="center" vertical="center" wrapText="1"/>
    </xf>
    <xf numFmtId="0" fontId="0" fillId="0" borderId="40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center" vertical="center"/>
    </xf>
    <xf numFmtId="1" fontId="0" fillId="0" borderId="10" xfId="0" applyNumberFormat="1" applyFill="1" applyBorder="1" applyAlignment="1">
      <alignment horizontal="center" vertical="center" wrapText="1"/>
    </xf>
    <xf numFmtId="0" fontId="0" fillId="0" borderId="45" xfId="0" applyFill="1" applyBorder="1" applyAlignment="1">
      <alignment horizontal="left" vertical="top" wrapText="1"/>
    </xf>
    <xf numFmtId="0" fontId="0" fillId="0" borderId="0" xfId="0" applyFill="1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/>
    <xf numFmtId="0" fontId="0" fillId="0" borderId="43" xfId="0" applyBorder="1" applyAlignment="1"/>
    <xf numFmtId="0" fontId="0" fillId="0" borderId="45" xfId="0" applyBorder="1" applyAlignment="1"/>
    <xf numFmtId="0" fontId="1" fillId="0" borderId="45" xfId="0" applyFont="1" applyBorder="1" applyAlignment="1">
      <alignment horizontal="center"/>
    </xf>
    <xf numFmtId="0" fontId="1" fillId="0" borderId="45" xfId="0" applyFont="1" applyBorder="1" applyAlignment="1"/>
    <xf numFmtId="164" fontId="1" fillId="0" borderId="10" xfId="0" applyNumberFormat="1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7" xfId="0" applyBorder="1" applyAlignment="1"/>
    <xf numFmtId="0" fontId="0" fillId="0" borderId="28" xfId="0" applyBorder="1" applyAlignment="1"/>
    <xf numFmtId="0" fontId="0" fillId="0" borderId="28" xfId="0" applyBorder="1" applyAlignment="1">
      <alignment horizontal="center"/>
    </xf>
    <xf numFmtId="0" fontId="0" fillId="0" borderId="28" xfId="0" applyBorder="1"/>
    <xf numFmtId="164" fontId="0" fillId="0" borderId="10" xfId="0" applyNumberFormat="1" applyBorder="1" applyAlignment="1">
      <alignment horizontal="center"/>
    </xf>
    <xf numFmtId="164" fontId="0" fillId="0" borderId="0" xfId="0" applyNumberFormat="1"/>
    <xf numFmtId="0" fontId="0" fillId="0" borderId="36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6" xfId="0" applyNumberFormat="1" applyBorder="1"/>
    <xf numFmtId="1" fontId="0" fillId="2" borderId="12" xfId="0" applyNumberFormat="1" applyFill="1" applyBorder="1" applyAlignment="1"/>
    <xf numFmtId="1" fontId="0" fillId="2" borderId="44" xfId="0" applyNumberFormat="1" applyFill="1" applyBorder="1" applyAlignment="1"/>
    <xf numFmtId="1" fontId="0" fillId="0" borderId="44" xfId="0" applyNumberFormat="1" applyBorder="1" applyAlignment="1"/>
    <xf numFmtId="164" fontId="0" fillId="0" borderId="44" xfId="0" applyNumberFormat="1" applyBorder="1" applyAlignment="1">
      <alignment horizontal="center"/>
    </xf>
    <xf numFmtId="1" fontId="0" fillId="2" borderId="29" xfId="0" applyNumberFormat="1" applyFill="1" applyBorder="1" applyAlignment="1"/>
    <xf numFmtId="1" fontId="0" fillId="0" borderId="10" xfId="0" applyNumberFormat="1" applyBorder="1" applyAlignment="1"/>
    <xf numFmtId="1" fontId="0" fillId="0" borderId="27" xfId="0" applyNumberFormat="1" applyBorder="1" applyAlignment="1"/>
    <xf numFmtId="0" fontId="0" fillId="0" borderId="5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0" xfId="0" applyBorder="1" applyAlignment="1"/>
    <xf numFmtId="0" fontId="0" fillId="0" borderId="24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42" xfId="0" applyBorder="1"/>
    <xf numFmtId="0" fontId="0" fillId="0" borderId="44" xfId="0" applyBorder="1"/>
    <xf numFmtId="0" fontId="1" fillId="0" borderId="28" xfId="0" applyFont="1" applyBorder="1" applyAlignment="1">
      <alignment horizontal="center"/>
    </xf>
    <xf numFmtId="0" fontId="1" fillId="0" borderId="28" xfId="0" applyFont="1" applyBorder="1" applyAlignment="1"/>
    <xf numFmtId="0" fontId="1" fillId="0" borderId="29" xfId="0" applyFont="1" applyBorder="1" applyAlignment="1"/>
    <xf numFmtId="0" fontId="0" fillId="0" borderId="43" xfId="0" applyBorder="1"/>
    <xf numFmtId="0" fontId="0" fillId="0" borderId="27" xfId="0" applyBorder="1"/>
    <xf numFmtId="1" fontId="0" fillId="0" borderId="10" xfId="0" applyNumberFormat="1" applyBorder="1"/>
    <xf numFmtId="0" fontId="0" fillId="0" borderId="10" xfId="0" applyBorder="1" applyAlignment="1">
      <alignment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0" fillId="0" borderId="0" xfId="0"/>
    <xf numFmtId="0" fontId="0" fillId="0" borderId="0" xfId="0" applyAlignment="1">
      <alignment horizontal="center" wrapText="1"/>
    </xf>
    <xf numFmtId="0" fontId="1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51" xfId="0" applyNumberFormat="1" applyBorder="1" applyAlignment="1">
      <alignment vertical="top" wrapText="1"/>
    </xf>
    <xf numFmtId="0" fontId="0" fillId="0" borderId="52" xfId="0" applyNumberFormat="1" applyBorder="1" applyAlignment="1">
      <alignment vertical="top" wrapText="1"/>
    </xf>
    <xf numFmtId="0" fontId="1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52" xfId="0" applyNumberFormat="1" applyBorder="1" applyAlignment="1">
      <alignment horizontal="center" vertical="top" wrapText="1"/>
    </xf>
    <xf numFmtId="0" fontId="0" fillId="0" borderId="53" xfId="0" applyNumberFormat="1" applyBorder="1" applyAlignment="1">
      <alignment horizontal="center" vertical="top" wrapText="1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143"/>
  <sheetViews>
    <sheetView tabSelected="1" workbookViewId="0"/>
  </sheetViews>
  <sheetFormatPr defaultRowHeight="15" x14ac:dyDescent="0.25"/>
  <cols>
    <col min="1" max="1" width="6.140625" style="1" customWidth="1"/>
    <col min="2" max="2" width="17" style="1" customWidth="1"/>
    <col min="3" max="3" width="11" style="1" customWidth="1"/>
    <col min="4" max="4" width="6.85546875" style="1" customWidth="1"/>
    <col min="5" max="6" width="7.140625" style="1" hidden="1" customWidth="1"/>
    <col min="7" max="7" width="8" style="1" customWidth="1"/>
    <col min="8" max="8" width="6.7109375" style="1" hidden="1" customWidth="1"/>
    <col min="9" max="9" width="6.7109375" style="2" hidden="1" customWidth="1"/>
    <col min="10" max="10" width="6.7109375" style="3" customWidth="1"/>
    <col min="11" max="11" width="5.85546875" style="1" hidden="1" customWidth="1"/>
    <col min="12" max="12" width="0.85546875" style="1" hidden="1" customWidth="1"/>
    <col min="13" max="13" width="6.7109375" style="1" customWidth="1"/>
    <col min="14" max="14" width="6.5703125" style="1" hidden="1" customWidth="1"/>
    <col min="15" max="15" width="6.5703125" style="4" customWidth="1"/>
    <col min="16" max="17" width="6.5703125" style="1" hidden="1" customWidth="1"/>
    <col min="18" max="18" width="7.28515625" style="1" customWidth="1"/>
    <col min="19" max="19" width="6.5703125" style="1" hidden="1" customWidth="1"/>
    <col min="20" max="20" width="6.5703125" style="1" customWidth="1"/>
    <col min="21" max="22" width="7.140625" style="1" hidden="1" customWidth="1"/>
    <col min="23" max="23" width="7.85546875" style="1" customWidth="1"/>
    <col min="24" max="24" width="8.5703125" style="5" bestFit="1" customWidth="1"/>
    <col min="25" max="25" width="7.140625" style="1" hidden="1" customWidth="1"/>
    <col min="26" max="27" width="9.140625" style="1" hidden="1" customWidth="1"/>
    <col min="28" max="28" width="7.42578125" style="1" customWidth="1"/>
    <col min="29" max="29" width="8.28515625" style="1" customWidth="1"/>
    <col min="30" max="30" width="8.140625" style="1" hidden="1" customWidth="1"/>
    <col min="31" max="32" width="9.140625" style="1" hidden="1" customWidth="1"/>
    <col min="33" max="33" width="8" style="1" customWidth="1"/>
    <col min="34" max="34" width="9.28515625" style="3" customWidth="1"/>
    <col min="35" max="35" width="0.140625" style="4" customWidth="1"/>
    <col min="36" max="36" width="9.140625" style="1" hidden="1" customWidth="1"/>
    <col min="37" max="37" width="0.28515625" style="1" customWidth="1"/>
    <col min="38" max="38" width="9.140625" style="1" customWidth="1"/>
    <col min="39" max="16384" width="9.140625" style="1"/>
  </cols>
  <sheetData>
    <row r="2" spans="1:35" x14ac:dyDescent="0.25">
      <c r="A2" s="6" t="s">
        <v>0</v>
      </c>
      <c r="B2" s="6"/>
      <c r="Z2" s="6" t="s">
        <v>1</v>
      </c>
      <c r="AA2" s="6"/>
      <c r="AC2" s="6" t="s">
        <v>1</v>
      </c>
      <c r="AD2" s="7"/>
      <c r="AE2" s="7"/>
      <c r="AF2" s="7"/>
      <c r="AG2" s="7"/>
      <c r="AH2" s="8"/>
    </row>
    <row r="3" spans="1:35" x14ac:dyDescent="0.25">
      <c r="A3" s="6" t="s">
        <v>2</v>
      </c>
      <c r="B3" s="6"/>
      <c r="Z3" s="6" t="s">
        <v>3</v>
      </c>
      <c r="AA3" s="6"/>
      <c r="AB3" s="6" t="s">
        <v>4</v>
      </c>
      <c r="AC3" s="7"/>
      <c r="AD3" s="7"/>
      <c r="AE3" s="7"/>
      <c r="AF3" s="7"/>
      <c r="AG3" s="7"/>
      <c r="AH3" s="8"/>
    </row>
    <row r="4" spans="1:35" x14ac:dyDescent="0.25">
      <c r="A4" s="259" t="s">
        <v>5</v>
      </c>
      <c r="B4" s="259"/>
      <c r="C4" s="259"/>
      <c r="D4" s="9"/>
    </row>
    <row r="6" spans="1:35" ht="15" customHeight="1" x14ac:dyDescent="0.25">
      <c r="B6" s="260" t="s">
        <v>6</v>
      </c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0"/>
      <c r="Z6" s="260"/>
      <c r="AA6" s="260"/>
      <c r="AB6" s="260"/>
      <c r="AC6" s="260"/>
      <c r="AD6" s="260"/>
      <c r="AE6" s="260"/>
      <c r="AF6" s="260"/>
      <c r="AG6" s="260"/>
      <c r="AH6" s="260"/>
      <c r="AI6" s="260"/>
    </row>
    <row r="7" spans="1:35" ht="39" customHeight="1" x14ac:dyDescent="0.25">
      <c r="B7" s="260"/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260"/>
      <c r="O7" s="260"/>
      <c r="P7" s="260"/>
      <c r="Q7" s="260"/>
      <c r="R7" s="260"/>
      <c r="S7" s="260"/>
      <c r="T7" s="260"/>
      <c r="U7" s="260"/>
      <c r="V7" s="260"/>
      <c r="W7" s="260"/>
      <c r="X7" s="260"/>
      <c r="Y7" s="260"/>
      <c r="Z7" s="260"/>
      <c r="AA7" s="260"/>
      <c r="AB7" s="260"/>
      <c r="AC7" s="260"/>
      <c r="AD7" s="260"/>
      <c r="AE7" s="260"/>
      <c r="AF7" s="260"/>
      <c r="AG7" s="260"/>
      <c r="AH7" s="260"/>
      <c r="AI7" s="260"/>
    </row>
    <row r="8" spans="1:35" x14ac:dyDescent="0.25">
      <c r="B8" s="10"/>
      <c r="C8" s="10"/>
      <c r="D8" s="10"/>
      <c r="E8" s="10"/>
      <c r="F8" s="10"/>
      <c r="G8" s="10"/>
      <c r="H8" s="10"/>
      <c r="I8" s="11"/>
      <c r="J8" s="12"/>
      <c r="K8" s="10"/>
      <c r="L8" s="10"/>
      <c r="M8" s="10"/>
      <c r="N8" s="10"/>
      <c r="O8" s="13"/>
      <c r="P8" s="10"/>
      <c r="Q8" s="10"/>
      <c r="R8" s="10"/>
      <c r="S8" s="10"/>
      <c r="T8" s="10"/>
      <c r="U8" s="10"/>
      <c r="V8" s="10"/>
      <c r="W8" s="10"/>
      <c r="X8" s="14"/>
      <c r="Y8" s="10"/>
      <c r="Z8" s="10"/>
      <c r="AA8" s="10"/>
      <c r="AB8" s="10"/>
      <c r="AC8" s="10"/>
      <c r="AD8" s="10"/>
      <c r="AE8" s="10"/>
      <c r="AF8" s="10"/>
      <c r="AG8" s="10"/>
      <c r="AH8" s="12"/>
      <c r="AI8" s="10"/>
    </row>
    <row r="9" spans="1:35" x14ac:dyDescent="0.25">
      <c r="B9" s="6" t="s">
        <v>7</v>
      </c>
    </row>
    <row r="10" spans="1:35" x14ac:dyDescent="0.25">
      <c r="B10" s="6"/>
    </row>
    <row r="11" spans="1:35" ht="15.75" thickBot="1" x14ac:dyDescent="0.3">
      <c r="A11" s="6" t="s">
        <v>8</v>
      </c>
      <c r="B11" s="6"/>
      <c r="AH11" s="8" t="s">
        <v>9</v>
      </c>
    </row>
    <row r="12" spans="1:35" ht="34.5" customHeight="1" thickBot="1" x14ac:dyDescent="0.3">
      <c r="A12" s="15" t="s">
        <v>10</v>
      </c>
      <c r="B12" s="15" t="s">
        <v>11</v>
      </c>
      <c r="C12" s="261" t="s">
        <v>12</v>
      </c>
      <c r="D12" s="261"/>
      <c r="E12" s="261"/>
      <c r="F12" s="261"/>
      <c r="G12" s="261"/>
      <c r="H12" s="261"/>
      <c r="I12" s="261"/>
      <c r="J12" s="261"/>
      <c r="K12" s="261"/>
      <c r="L12" s="261"/>
      <c r="M12" s="261"/>
      <c r="N12" s="261"/>
      <c r="O12" s="261"/>
      <c r="P12" s="261"/>
      <c r="Q12" s="261"/>
      <c r="R12" s="261"/>
      <c r="S12" s="261"/>
      <c r="T12" s="261"/>
      <c r="U12" s="261"/>
      <c r="V12" s="261"/>
      <c r="W12" s="261"/>
      <c r="X12" s="261"/>
      <c r="Y12" s="261"/>
      <c r="Z12" s="261"/>
      <c r="AA12" s="261"/>
      <c r="AB12" s="261"/>
      <c r="AC12" s="261"/>
      <c r="AD12" s="261"/>
      <c r="AE12" s="261"/>
      <c r="AF12" s="16"/>
      <c r="AG12" s="16"/>
      <c r="AH12" s="17" t="s">
        <v>13</v>
      </c>
      <c r="AI12" s="18"/>
    </row>
    <row r="13" spans="1:35" ht="15" customHeight="1" thickBot="1" x14ac:dyDescent="0.3">
      <c r="A13" s="19" t="s">
        <v>14</v>
      </c>
      <c r="B13" s="20"/>
      <c r="C13" s="261"/>
      <c r="D13" s="261"/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261"/>
      <c r="AD13" s="261"/>
      <c r="AE13" s="261"/>
      <c r="AF13" s="21"/>
      <c r="AG13" s="21"/>
      <c r="AH13" s="22"/>
      <c r="AI13" s="23"/>
    </row>
    <row r="14" spans="1:35" x14ac:dyDescent="0.25">
      <c r="A14" s="24">
        <v>1</v>
      </c>
      <c r="B14" s="25" t="s">
        <v>15</v>
      </c>
      <c r="C14" s="26"/>
      <c r="D14" s="26"/>
      <c r="E14" s="27"/>
      <c r="F14" s="27"/>
      <c r="G14" s="27"/>
      <c r="H14" s="27"/>
      <c r="I14" s="28"/>
      <c r="J14" s="29"/>
      <c r="K14" s="27"/>
      <c r="L14" s="27"/>
      <c r="M14" s="27"/>
      <c r="N14" s="27"/>
      <c r="Q14" s="7"/>
      <c r="R14" s="7"/>
      <c r="S14" s="7"/>
      <c r="T14" s="26">
        <v>13520</v>
      </c>
      <c r="U14" s="30"/>
      <c r="V14" s="30"/>
      <c r="W14" s="30"/>
      <c r="X14" s="31"/>
      <c r="Y14" s="30"/>
      <c r="Z14" s="30"/>
      <c r="AA14" s="30"/>
      <c r="AB14" s="30"/>
      <c r="AC14" s="30"/>
      <c r="AD14" s="30"/>
      <c r="AE14" s="32"/>
      <c r="AF14" s="32"/>
      <c r="AG14" s="32"/>
      <c r="AH14" s="33">
        <v>6.5</v>
      </c>
      <c r="AI14" s="34">
        <f>T14/1900</f>
        <v>7.1157894736842104</v>
      </c>
    </row>
    <row r="15" spans="1:35" ht="15.75" thickBot="1" x14ac:dyDescent="0.3">
      <c r="A15" s="35">
        <v>2</v>
      </c>
      <c r="B15" s="36" t="s">
        <v>16</v>
      </c>
      <c r="C15" s="37"/>
      <c r="D15" s="37"/>
      <c r="E15" s="38"/>
      <c r="F15" s="38"/>
      <c r="G15" s="38"/>
      <c r="H15" s="38"/>
      <c r="I15" s="39"/>
      <c r="J15" s="40"/>
      <c r="K15" s="38"/>
      <c r="L15" s="38"/>
      <c r="M15" s="38"/>
      <c r="N15" s="38"/>
      <c r="O15" s="41"/>
      <c r="P15" s="42"/>
      <c r="Q15" s="43"/>
      <c r="R15" s="43"/>
      <c r="S15" s="43"/>
      <c r="T15" s="37">
        <f>AH15*2080</f>
        <v>11440</v>
      </c>
      <c r="U15" s="42"/>
      <c r="V15" s="42"/>
      <c r="W15" s="42"/>
      <c r="X15" s="44"/>
      <c r="Y15" s="42"/>
      <c r="Z15" s="38"/>
      <c r="AA15" s="38"/>
      <c r="AB15" s="38"/>
      <c r="AC15" s="38"/>
      <c r="AD15" s="38"/>
      <c r="AE15" s="38"/>
      <c r="AF15" s="38"/>
      <c r="AG15" s="45"/>
      <c r="AH15" s="46">
        <v>5.5</v>
      </c>
      <c r="AI15" s="34">
        <f>T15/1900</f>
        <v>6.0210526315789474</v>
      </c>
    </row>
    <row r="16" spans="1:35" x14ac:dyDescent="0.25">
      <c r="A16" s="26"/>
      <c r="C16" s="26"/>
      <c r="D16" s="26"/>
      <c r="E16" s="27"/>
      <c r="F16" s="27"/>
      <c r="G16" s="27"/>
      <c r="H16" s="27"/>
      <c r="I16" s="28"/>
      <c r="J16" s="29"/>
      <c r="K16" s="27"/>
      <c r="L16" s="27"/>
      <c r="M16" s="27"/>
      <c r="N16" s="27"/>
      <c r="O16" s="47"/>
      <c r="Q16" s="26"/>
      <c r="R16" s="26"/>
      <c r="S16" s="26"/>
      <c r="T16" s="26"/>
      <c r="Z16" s="27"/>
      <c r="AA16" s="27"/>
      <c r="AB16" s="27"/>
      <c r="AC16" s="27"/>
      <c r="AD16" s="27"/>
      <c r="AE16" s="27"/>
      <c r="AF16" s="27"/>
      <c r="AG16" s="27"/>
      <c r="AH16" s="29"/>
      <c r="AI16" s="48"/>
    </row>
    <row r="17" spans="1:35" ht="15.75" thickBot="1" x14ac:dyDescent="0.3">
      <c r="A17" s="6" t="s">
        <v>17</v>
      </c>
      <c r="B17" s="6"/>
      <c r="C17" s="6"/>
      <c r="AE17" s="26" t="s">
        <v>9</v>
      </c>
      <c r="AF17" s="26"/>
      <c r="AG17" s="26"/>
      <c r="AH17" s="49"/>
      <c r="AI17" s="50"/>
    </row>
    <row r="18" spans="1:35" x14ac:dyDescent="0.25">
      <c r="A18" s="15" t="s">
        <v>10</v>
      </c>
      <c r="B18" s="15" t="s">
        <v>11</v>
      </c>
      <c r="C18" s="15" t="s">
        <v>18</v>
      </c>
      <c r="D18" s="15" t="s">
        <v>19</v>
      </c>
      <c r="E18" s="51"/>
      <c r="F18" s="52"/>
      <c r="G18" s="53"/>
      <c r="H18" s="53"/>
      <c r="I18" s="54"/>
      <c r="J18" s="55"/>
      <c r="K18" s="53"/>
      <c r="L18" s="53"/>
      <c r="M18" s="56"/>
      <c r="N18" s="56"/>
      <c r="O18" s="57" t="s">
        <v>20</v>
      </c>
      <c r="P18" s="56"/>
      <c r="Q18" s="56"/>
      <c r="R18" s="56"/>
      <c r="S18" s="53"/>
      <c r="T18" s="53"/>
      <c r="U18" s="53"/>
      <c r="V18" s="53"/>
      <c r="W18" s="53"/>
      <c r="X18" s="58"/>
      <c r="Y18" s="53"/>
      <c r="Z18" s="53"/>
      <c r="AA18" s="53"/>
      <c r="AB18" s="53"/>
      <c r="AC18" s="53"/>
      <c r="AD18" s="53"/>
      <c r="AE18" s="59"/>
      <c r="AF18" s="59"/>
      <c r="AG18" s="53"/>
      <c r="AH18" s="60" t="s">
        <v>13</v>
      </c>
      <c r="AI18" s="18"/>
    </row>
    <row r="19" spans="1:35" ht="15.75" thickBot="1" x14ac:dyDescent="0.3">
      <c r="A19" s="19" t="s">
        <v>14</v>
      </c>
      <c r="B19" s="19"/>
      <c r="C19" s="19"/>
      <c r="D19" s="19" t="s">
        <v>21</v>
      </c>
      <c r="E19" s="61"/>
      <c r="F19" s="62"/>
      <c r="G19" s="63"/>
      <c r="H19" s="63"/>
      <c r="I19" s="64"/>
      <c r="J19" s="65"/>
      <c r="K19" s="63"/>
      <c r="L19" s="63"/>
      <c r="M19" s="63"/>
      <c r="N19" s="63"/>
      <c r="O19" s="66"/>
      <c r="P19" s="67"/>
      <c r="Q19" s="63"/>
      <c r="R19" s="63"/>
      <c r="S19" s="63"/>
      <c r="T19" s="63"/>
      <c r="U19" s="63"/>
      <c r="V19" s="63"/>
      <c r="W19" s="63"/>
      <c r="X19" s="68"/>
      <c r="Y19" s="63"/>
      <c r="Z19" s="63"/>
      <c r="AA19" s="63"/>
      <c r="AB19" s="63"/>
      <c r="AC19" s="63"/>
      <c r="AD19" s="63"/>
      <c r="AE19" s="69"/>
      <c r="AF19" s="69"/>
      <c r="AG19" s="63"/>
      <c r="AH19" s="70"/>
      <c r="AI19" s="23"/>
    </row>
    <row r="20" spans="1:35" x14ac:dyDescent="0.25">
      <c r="A20" s="71">
        <v>1</v>
      </c>
      <c r="B20" s="72" t="s">
        <v>22</v>
      </c>
      <c r="C20" s="73" t="s">
        <v>23</v>
      </c>
      <c r="D20" s="74" t="s">
        <v>24</v>
      </c>
      <c r="E20" s="27"/>
      <c r="F20" s="27"/>
      <c r="G20" s="75"/>
      <c r="H20" s="76"/>
      <c r="I20" s="77"/>
      <c r="J20" s="78"/>
      <c r="K20" s="76"/>
      <c r="L20" s="76"/>
      <c r="M20" s="76"/>
      <c r="N20" s="76"/>
      <c r="O20" s="79"/>
      <c r="P20" s="80"/>
      <c r="Q20" s="81"/>
      <c r="R20" s="81"/>
      <c r="S20" s="81"/>
      <c r="T20" s="81">
        <v>11094</v>
      </c>
      <c r="U20" s="76"/>
      <c r="V20" s="76"/>
      <c r="W20" s="76"/>
      <c r="X20" s="82"/>
      <c r="Y20" s="76"/>
      <c r="Z20" s="76"/>
      <c r="AA20" s="76"/>
      <c r="AB20" s="76"/>
      <c r="AC20" s="76"/>
      <c r="AD20" s="76"/>
      <c r="AE20" s="83"/>
      <c r="AF20" s="83"/>
      <c r="AG20" s="83"/>
      <c r="AH20" s="84">
        <v>5.3336538461538465</v>
      </c>
      <c r="AI20" s="85">
        <f>T20/1900</f>
        <v>5.8389473684210529</v>
      </c>
    </row>
    <row r="21" spans="1:35" x14ac:dyDescent="0.25">
      <c r="A21" s="86">
        <v>2</v>
      </c>
      <c r="B21" s="36" t="s">
        <v>25</v>
      </c>
      <c r="C21" s="87" t="s">
        <v>23</v>
      </c>
      <c r="D21" s="88" t="s">
        <v>24</v>
      </c>
      <c r="E21" s="89"/>
      <c r="F21" s="89"/>
      <c r="G21" s="90"/>
      <c r="H21" s="89"/>
      <c r="I21" s="91"/>
      <c r="J21" s="92"/>
      <c r="K21" s="89"/>
      <c r="L21" s="89"/>
      <c r="M21" s="89"/>
      <c r="N21" s="89"/>
      <c r="O21" s="93"/>
      <c r="P21" s="94"/>
      <c r="Q21" s="95"/>
      <c r="R21" s="95"/>
      <c r="S21" s="95"/>
      <c r="T21" s="95">
        <v>8189</v>
      </c>
      <c r="U21" s="94"/>
      <c r="V21" s="94"/>
      <c r="W21" s="94"/>
      <c r="X21" s="96"/>
      <c r="Y21" s="94"/>
      <c r="Z21" s="89"/>
      <c r="AA21" s="89"/>
      <c r="AB21" s="89"/>
      <c r="AC21" s="89"/>
      <c r="AD21" s="89"/>
      <c r="AE21" s="97"/>
      <c r="AF21" s="97"/>
      <c r="AG21" s="97"/>
      <c r="AH21" s="98">
        <f>T21/2080</f>
        <v>3.9370192307692307</v>
      </c>
      <c r="AI21" s="85">
        <f>T21/1900</f>
        <v>4.3099999999999996</v>
      </c>
    </row>
    <row r="22" spans="1:35" x14ac:dyDescent="0.25">
      <c r="A22" s="86">
        <v>3</v>
      </c>
      <c r="B22" s="36" t="s">
        <v>26</v>
      </c>
      <c r="C22" s="87" t="s">
        <v>23</v>
      </c>
      <c r="D22" s="88" t="s">
        <v>24</v>
      </c>
      <c r="E22" s="89"/>
      <c r="F22" s="89"/>
      <c r="G22" s="90"/>
      <c r="H22" s="89"/>
      <c r="I22" s="91"/>
      <c r="J22" s="92"/>
      <c r="K22" s="89"/>
      <c r="L22" s="89"/>
      <c r="M22" s="89"/>
      <c r="N22" s="89"/>
      <c r="O22" s="93"/>
      <c r="P22" s="94"/>
      <c r="Q22" s="95"/>
      <c r="R22" s="95"/>
      <c r="S22" s="95"/>
      <c r="T22" s="95">
        <v>7923</v>
      </c>
      <c r="U22" s="94"/>
      <c r="V22" s="94"/>
      <c r="W22" s="94"/>
      <c r="X22" s="96"/>
      <c r="Y22" s="94"/>
      <c r="Z22" s="89"/>
      <c r="AA22" s="89"/>
      <c r="AB22" s="89"/>
      <c r="AC22" s="89"/>
      <c r="AD22" s="89"/>
      <c r="AE22" s="97"/>
      <c r="AF22" s="97"/>
      <c r="AG22" s="97"/>
      <c r="AH22" s="98">
        <f>T22/2080</f>
        <v>3.8091346153846155</v>
      </c>
      <c r="AI22" s="85">
        <f>T22/1900</f>
        <v>4.17</v>
      </c>
    </row>
    <row r="23" spans="1:35" x14ac:dyDescent="0.25">
      <c r="A23" s="86">
        <v>4</v>
      </c>
      <c r="B23" s="36" t="s">
        <v>27</v>
      </c>
      <c r="C23" s="87" t="s">
        <v>23</v>
      </c>
      <c r="D23" s="88" t="s">
        <v>24</v>
      </c>
      <c r="E23" s="89"/>
      <c r="F23" s="89"/>
      <c r="G23" s="90"/>
      <c r="H23" s="89"/>
      <c r="I23" s="91"/>
      <c r="J23" s="92"/>
      <c r="K23" s="89"/>
      <c r="L23" s="89"/>
      <c r="M23" s="89"/>
      <c r="N23" s="89"/>
      <c r="O23" s="93"/>
      <c r="P23" s="94"/>
      <c r="Q23" s="95"/>
      <c r="R23" s="95"/>
      <c r="S23" s="95"/>
      <c r="T23" s="95">
        <v>7900</v>
      </c>
      <c r="U23" s="94"/>
      <c r="V23" s="94"/>
      <c r="W23" s="94"/>
      <c r="X23" s="96"/>
      <c r="Y23" s="94"/>
      <c r="Z23" s="89"/>
      <c r="AA23" s="89"/>
      <c r="AB23" s="89"/>
      <c r="AC23" s="89"/>
      <c r="AD23" s="89"/>
      <c r="AE23" s="97"/>
      <c r="AF23" s="97"/>
      <c r="AG23" s="97"/>
      <c r="AH23" s="98">
        <f>T23/2080</f>
        <v>3.7980769230769229</v>
      </c>
      <c r="AI23" s="85">
        <f>T23/1900</f>
        <v>4.1578947368421053</v>
      </c>
    </row>
    <row r="24" spans="1:35" ht="15.75" thickBot="1" x14ac:dyDescent="0.3">
      <c r="A24" s="99">
        <v>5</v>
      </c>
      <c r="B24" s="100" t="s">
        <v>28</v>
      </c>
      <c r="C24" s="101" t="s">
        <v>23</v>
      </c>
      <c r="D24" s="102" t="s">
        <v>24</v>
      </c>
      <c r="E24" s="38"/>
      <c r="F24" s="38"/>
      <c r="G24" s="103"/>
      <c r="H24" s="38"/>
      <c r="I24" s="39"/>
      <c r="J24" s="40"/>
      <c r="K24" s="38"/>
      <c r="L24" s="38"/>
      <c r="M24" s="38"/>
      <c r="N24" s="38"/>
      <c r="O24" s="41"/>
      <c r="P24" s="42"/>
      <c r="Q24" s="37"/>
      <c r="R24" s="37"/>
      <c r="S24" s="37"/>
      <c r="T24" s="37">
        <v>6534</v>
      </c>
      <c r="U24" s="42"/>
      <c r="V24" s="42"/>
      <c r="W24" s="42"/>
      <c r="X24" s="44"/>
      <c r="Y24" s="42"/>
      <c r="Z24" s="38"/>
      <c r="AA24" s="38"/>
      <c r="AB24" s="38"/>
      <c r="AC24" s="38"/>
      <c r="AD24" s="38"/>
      <c r="AE24" s="38"/>
      <c r="AF24" s="38"/>
      <c r="AG24" s="45"/>
      <c r="AH24" s="104">
        <f>T24/2080</f>
        <v>3.141346153846154</v>
      </c>
      <c r="AI24" s="85">
        <f>T24/1900</f>
        <v>3.4389473684210525</v>
      </c>
    </row>
    <row r="25" spans="1:35" x14ac:dyDescent="0.25">
      <c r="A25" s="26"/>
      <c r="C25" s="26"/>
      <c r="D25" s="26"/>
      <c r="E25" s="27"/>
      <c r="F25" s="27"/>
      <c r="G25" s="27"/>
      <c r="H25" s="27"/>
      <c r="I25" s="28"/>
      <c r="J25" s="29"/>
      <c r="K25" s="27"/>
      <c r="L25" s="27"/>
      <c r="M25" s="27"/>
      <c r="N25" s="27"/>
      <c r="O25" s="105"/>
      <c r="P25" s="26"/>
      <c r="Q25" s="26"/>
      <c r="R25" s="26"/>
      <c r="S25" s="26"/>
      <c r="T25" s="26"/>
      <c r="Z25" s="27"/>
      <c r="AA25" s="27"/>
      <c r="AB25" s="27"/>
      <c r="AC25" s="27"/>
      <c r="AD25" s="27"/>
      <c r="AE25" s="27"/>
      <c r="AF25" s="27"/>
      <c r="AG25" s="27"/>
      <c r="AH25" s="29"/>
      <c r="AI25" s="106"/>
    </row>
    <row r="26" spans="1:35" x14ac:dyDescent="0.25">
      <c r="A26" s="26"/>
      <c r="C26" s="26"/>
      <c r="D26" s="26"/>
      <c r="E26" s="27"/>
      <c r="F26" s="27"/>
      <c r="G26" s="27"/>
      <c r="H26" s="27"/>
      <c r="I26" s="28"/>
      <c r="J26" s="29"/>
      <c r="K26" s="27"/>
      <c r="L26" s="27"/>
      <c r="M26" s="27"/>
      <c r="N26" s="27"/>
      <c r="O26" s="105"/>
      <c r="P26" s="26"/>
      <c r="Q26" s="26"/>
      <c r="R26" s="26"/>
      <c r="S26" s="26"/>
      <c r="T26" s="26"/>
      <c r="Z26" s="27"/>
      <c r="AA26" s="27"/>
      <c r="AB26" s="27"/>
      <c r="AC26" s="27"/>
      <c r="AD26" s="27"/>
      <c r="AE26" s="27"/>
      <c r="AF26" s="27"/>
      <c r="AG26" s="27"/>
      <c r="AH26" s="29"/>
      <c r="AI26" s="106"/>
    </row>
    <row r="27" spans="1:35" x14ac:dyDescent="0.25">
      <c r="A27" s="26"/>
      <c r="C27" s="26"/>
      <c r="D27" s="26"/>
      <c r="E27" s="27"/>
      <c r="F27" s="27"/>
      <c r="G27" s="27"/>
      <c r="H27" s="27"/>
      <c r="I27" s="28"/>
      <c r="J27" s="29"/>
      <c r="K27" s="27"/>
      <c r="L27" s="27"/>
      <c r="M27" s="27"/>
      <c r="N27" s="27"/>
      <c r="O27" s="105"/>
      <c r="P27" s="26"/>
      <c r="Q27" s="26"/>
      <c r="R27" s="26"/>
      <c r="S27" s="26"/>
      <c r="T27" s="26"/>
      <c r="Z27" s="27"/>
      <c r="AA27" s="27"/>
      <c r="AB27" s="27"/>
      <c r="AC27" s="27"/>
      <c r="AD27" s="27"/>
      <c r="AE27" s="27"/>
      <c r="AF27" s="27"/>
      <c r="AG27" s="27"/>
      <c r="AH27" s="29"/>
      <c r="AI27" s="106"/>
    </row>
    <row r="28" spans="1:35" x14ac:dyDescent="0.25">
      <c r="A28" s="26"/>
      <c r="C28" s="26"/>
      <c r="D28" s="26"/>
      <c r="E28" s="27"/>
      <c r="F28" s="27"/>
      <c r="G28" s="27"/>
      <c r="H28" s="27"/>
      <c r="I28" s="28"/>
      <c r="J28" s="29"/>
      <c r="K28" s="27"/>
      <c r="L28" s="27"/>
      <c r="M28" s="27"/>
      <c r="N28" s="27"/>
      <c r="O28" s="105"/>
      <c r="P28" s="26"/>
      <c r="Q28" s="26"/>
      <c r="R28" s="26"/>
      <c r="S28" s="26"/>
      <c r="T28" s="26"/>
      <c r="Z28" s="27"/>
      <c r="AA28" s="27"/>
      <c r="AB28" s="27"/>
      <c r="AC28" s="27"/>
      <c r="AD28" s="27"/>
      <c r="AE28" s="27"/>
      <c r="AF28" s="27"/>
      <c r="AG28" s="27"/>
      <c r="AH28" s="29"/>
      <c r="AI28" s="106"/>
    </row>
    <row r="29" spans="1:35" x14ac:dyDescent="0.25">
      <c r="A29" s="26"/>
      <c r="C29" s="26"/>
      <c r="D29" s="26"/>
      <c r="E29" s="27"/>
      <c r="F29" s="27"/>
      <c r="G29" s="27"/>
      <c r="H29" s="27"/>
      <c r="I29" s="28"/>
      <c r="J29" s="29"/>
      <c r="K29" s="27"/>
      <c r="L29" s="27"/>
      <c r="M29" s="27"/>
      <c r="N29" s="27"/>
      <c r="O29" s="105"/>
      <c r="P29" s="26"/>
      <c r="Q29" s="26"/>
      <c r="R29" s="26"/>
      <c r="S29" s="26"/>
      <c r="T29" s="26"/>
      <c r="Z29" s="27"/>
      <c r="AA29" s="27"/>
      <c r="AB29" s="27"/>
      <c r="AC29" s="27"/>
      <c r="AD29" s="27"/>
      <c r="AE29" s="27"/>
      <c r="AF29" s="27"/>
      <c r="AG29" s="27"/>
      <c r="AH29" s="29"/>
      <c r="AI29" s="106"/>
    </row>
    <row r="30" spans="1:35" x14ac:dyDescent="0.25">
      <c r="A30" s="26"/>
      <c r="C30" s="26"/>
      <c r="D30" s="26"/>
      <c r="E30" s="27"/>
      <c r="F30" s="27"/>
      <c r="G30" s="27"/>
      <c r="H30" s="27"/>
      <c r="I30" s="28"/>
      <c r="J30" s="29"/>
      <c r="K30" s="27"/>
      <c r="L30" s="27"/>
      <c r="M30" s="27"/>
      <c r="N30" s="27"/>
      <c r="O30" s="105"/>
      <c r="P30" s="26"/>
      <c r="Q30" s="26"/>
      <c r="R30" s="26"/>
      <c r="S30" s="26"/>
      <c r="T30" s="26"/>
      <c r="Z30" s="27"/>
      <c r="AA30" s="27"/>
      <c r="AB30" s="27"/>
      <c r="AC30" s="27"/>
      <c r="AD30" s="27"/>
      <c r="AE30" s="27"/>
      <c r="AF30" s="27"/>
      <c r="AG30" s="27"/>
      <c r="AH30" s="29"/>
      <c r="AI30" s="106"/>
    </row>
    <row r="31" spans="1:35" x14ac:dyDescent="0.25">
      <c r="AE31" s="26" t="s">
        <v>9</v>
      </c>
      <c r="AF31" s="26"/>
      <c r="AG31" s="26"/>
      <c r="AH31" s="49"/>
    </row>
    <row r="32" spans="1:35" ht="15.75" thickBot="1" x14ac:dyDescent="0.3">
      <c r="A32" s="6" t="s">
        <v>29</v>
      </c>
      <c r="B32" s="6"/>
      <c r="AE32" s="26"/>
      <c r="AF32" s="26"/>
      <c r="AG32" s="26"/>
      <c r="AH32" s="49"/>
    </row>
    <row r="33" spans="1:38" ht="15" customHeight="1" thickBot="1" x14ac:dyDescent="0.3">
      <c r="A33" s="51" t="s">
        <v>10</v>
      </c>
      <c r="B33" s="51" t="s">
        <v>11</v>
      </c>
      <c r="C33" s="51" t="s">
        <v>18</v>
      </c>
      <c r="D33" s="15" t="s">
        <v>19</v>
      </c>
      <c r="E33" s="262" t="s">
        <v>30</v>
      </c>
      <c r="F33" s="262"/>
      <c r="G33" s="262"/>
      <c r="H33" s="262"/>
      <c r="I33" s="262"/>
      <c r="J33" s="262"/>
      <c r="K33" s="262"/>
      <c r="L33" s="262"/>
      <c r="M33" s="262"/>
      <c r="N33" s="262"/>
      <c r="O33" s="262"/>
      <c r="P33" s="262"/>
      <c r="Q33" s="262"/>
      <c r="R33" s="262"/>
      <c r="S33" s="262"/>
      <c r="T33" s="262"/>
      <c r="U33" s="262"/>
      <c r="V33" s="262"/>
      <c r="W33" s="262"/>
      <c r="X33" s="262"/>
      <c r="Y33" s="262"/>
      <c r="Z33" s="262"/>
      <c r="AA33" s="262"/>
      <c r="AB33" s="262"/>
      <c r="AC33" s="262"/>
      <c r="AD33" s="262"/>
      <c r="AE33" s="262"/>
      <c r="AF33" s="262"/>
      <c r="AG33" s="262"/>
      <c r="AH33" s="262"/>
      <c r="AI33" s="262"/>
    </row>
    <row r="34" spans="1:38" ht="15.75" thickBot="1" x14ac:dyDescent="0.3">
      <c r="A34" s="107" t="s">
        <v>14</v>
      </c>
      <c r="B34" s="107"/>
      <c r="C34" s="107" t="s">
        <v>31</v>
      </c>
      <c r="D34" s="20" t="s">
        <v>21</v>
      </c>
      <c r="E34" s="262"/>
      <c r="F34" s="262"/>
      <c r="G34" s="262"/>
      <c r="H34" s="262"/>
      <c r="I34" s="262"/>
      <c r="J34" s="262"/>
      <c r="K34" s="262"/>
      <c r="L34" s="262"/>
      <c r="M34" s="262"/>
      <c r="N34" s="262"/>
      <c r="O34" s="262"/>
      <c r="P34" s="262"/>
      <c r="Q34" s="262"/>
      <c r="R34" s="262"/>
      <c r="S34" s="262"/>
      <c r="T34" s="262"/>
      <c r="U34" s="262"/>
      <c r="V34" s="262"/>
      <c r="W34" s="262"/>
      <c r="X34" s="262"/>
      <c r="Y34" s="262"/>
      <c r="Z34" s="262"/>
      <c r="AA34" s="262"/>
      <c r="AB34" s="262"/>
      <c r="AC34" s="262"/>
      <c r="AD34" s="262"/>
      <c r="AE34" s="262"/>
      <c r="AF34" s="262"/>
      <c r="AG34" s="262"/>
      <c r="AH34" s="262"/>
      <c r="AI34" s="262"/>
    </row>
    <row r="35" spans="1:38" ht="15.75" thickBot="1" x14ac:dyDescent="0.3">
      <c r="A35" s="108"/>
      <c r="B35" s="108"/>
      <c r="C35" s="109"/>
      <c r="D35" s="110"/>
      <c r="E35" s="111">
        <v>0</v>
      </c>
      <c r="F35" s="112">
        <v>0.21</v>
      </c>
      <c r="G35" s="113">
        <v>0</v>
      </c>
      <c r="H35" s="114" t="s">
        <v>13</v>
      </c>
      <c r="I35" s="115"/>
      <c r="J35" s="116" t="s">
        <v>32</v>
      </c>
      <c r="K35" s="113">
        <v>1</v>
      </c>
      <c r="L35" s="112">
        <v>0.21</v>
      </c>
      <c r="M35" s="113">
        <v>1</v>
      </c>
      <c r="N35" s="114" t="s">
        <v>13</v>
      </c>
      <c r="O35" s="117" t="s">
        <v>33</v>
      </c>
      <c r="P35" s="113">
        <v>2</v>
      </c>
      <c r="Q35" s="112">
        <v>0.21</v>
      </c>
      <c r="R35" s="113">
        <v>2</v>
      </c>
      <c r="S35" s="114" t="s">
        <v>13</v>
      </c>
      <c r="T35" s="116" t="s">
        <v>13</v>
      </c>
      <c r="U35" s="113">
        <v>3</v>
      </c>
      <c r="V35" s="112">
        <v>0.21</v>
      </c>
      <c r="W35" s="113">
        <v>3</v>
      </c>
      <c r="X35" s="114" t="s">
        <v>13</v>
      </c>
      <c r="Y35" s="114" t="s">
        <v>13</v>
      </c>
      <c r="Z35" s="113">
        <v>4</v>
      </c>
      <c r="AA35" s="112">
        <v>0.21</v>
      </c>
      <c r="AB35" s="113">
        <v>4</v>
      </c>
      <c r="AC35" s="114" t="s">
        <v>13</v>
      </c>
      <c r="AD35" s="114" t="s">
        <v>13</v>
      </c>
      <c r="AE35" s="113">
        <v>5</v>
      </c>
      <c r="AF35" s="112">
        <v>0.21</v>
      </c>
      <c r="AG35" s="113">
        <v>5</v>
      </c>
      <c r="AH35" s="116" t="s">
        <v>13</v>
      </c>
      <c r="AI35" s="118"/>
    </row>
    <row r="36" spans="1:38" ht="15.75" thickBot="1" x14ac:dyDescent="0.3">
      <c r="A36" s="263">
        <v>1</v>
      </c>
      <c r="B36" s="264" t="s">
        <v>34</v>
      </c>
      <c r="C36" s="74" t="s">
        <v>35</v>
      </c>
      <c r="D36" s="74" t="s">
        <v>24</v>
      </c>
      <c r="E36" s="119">
        <f t="shared" ref="E36:E41" si="0">K36/1.075</f>
        <v>3564.9246255968646</v>
      </c>
      <c r="F36" s="119">
        <f t="shared" ref="F36:F50" si="1">E36*21%</f>
        <v>748.63417137534157</v>
      </c>
      <c r="G36" s="119">
        <f>E36+F36</f>
        <v>4313.5587969722064</v>
      </c>
      <c r="H36" s="120">
        <f t="shared" ref="H36:H41" si="2">E36/1450</f>
        <v>2.4585687073081823</v>
      </c>
      <c r="I36" s="119"/>
      <c r="J36" s="121">
        <f t="shared" ref="J36:J41" si="3">G36/2080</f>
        <v>2.0738263446981762</v>
      </c>
      <c r="K36" s="119">
        <f t="shared" ref="K36:K41" si="4">P36/1.05</f>
        <v>3832.2939725166293</v>
      </c>
      <c r="L36" s="119">
        <f t="shared" ref="L36:L41" si="5">K36*21%</f>
        <v>804.78173422849216</v>
      </c>
      <c r="M36" s="119">
        <f>K36+L36</f>
        <v>4637.0757067451214</v>
      </c>
      <c r="N36" s="120">
        <f t="shared" ref="N36:N41" si="6">K36/1450</f>
        <v>2.642961360356296</v>
      </c>
      <c r="O36" s="121">
        <f t="shared" ref="O36:O41" si="7">M36/2080</f>
        <v>2.2293633205505392</v>
      </c>
      <c r="P36" s="119">
        <f t="shared" ref="P36:P41" si="8">U36/1.05</f>
        <v>4023.9086711424611</v>
      </c>
      <c r="Q36" s="119">
        <f t="shared" ref="Q36:Q41" si="9">P36*21%</f>
        <v>845.0208209399168</v>
      </c>
      <c r="R36" s="119">
        <f>P36+Q36</f>
        <v>4868.9294920823777</v>
      </c>
      <c r="S36" s="120">
        <f t="shared" ref="S36:S41" si="10">P36/1450</f>
        <v>2.7751094283741109</v>
      </c>
      <c r="T36" s="121">
        <f t="shared" ref="T36:T41" si="11">R36/2080</f>
        <v>2.3408314865780664</v>
      </c>
      <c r="U36" s="119">
        <f t="shared" ref="U36:U41" si="12">Z36/1.025</f>
        <v>4225.1041046995842</v>
      </c>
      <c r="V36" s="119">
        <f t="shared" ref="V36:V41" si="13">U36*21%</f>
        <v>887.27186198691265</v>
      </c>
      <c r="W36" s="119">
        <f>U36+V36</f>
        <v>5112.3759666864971</v>
      </c>
      <c r="X36" s="121">
        <f t="shared" ref="X36:X41" si="14">W36/2080</f>
        <v>2.4578730609069699</v>
      </c>
      <c r="Y36" s="120">
        <f t="shared" ref="Y36:Y41" si="15">U36/1450</f>
        <v>2.9138648997928169</v>
      </c>
      <c r="Z36" s="119">
        <f t="shared" ref="Z36:Z41" si="16">AE36/1.025</f>
        <v>4330.7317073170734</v>
      </c>
      <c r="AA36" s="119">
        <f t="shared" ref="AA36:AA41" si="17">Z36*21%</f>
        <v>909.45365853658541</v>
      </c>
      <c r="AB36" s="119">
        <f>Z36+AA36</f>
        <v>5240.1853658536584</v>
      </c>
      <c r="AC36" s="121">
        <f t="shared" ref="AC36:AC41" si="18">AB36/2080</f>
        <v>2.5193198874296434</v>
      </c>
      <c r="AD36" s="120">
        <f t="shared" ref="AD36:AD41" si="19">Z36/1450</f>
        <v>2.9867115222876368</v>
      </c>
      <c r="AE36" s="119">
        <v>4439</v>
      </c>
      <c r="AF36" s="119">
        <f t="shared" ref="AF36:AF41" si="20">AE36*21%</f>
        <v>932.18999999999994</v>
      </c>
      <c r="AG36" s="119">
        <f>AE36+AF36</f>
        <v>5371.19</v>
      </c>
      <c r="AH36" s="121">
        <f t="shared" ref="AH36:AH41" si="21">AG36/2080</f>
        <v>2.5823028846153844</v>
      </c>
      <c r="AI36" s="122">
        <f t="shared" ref="AI36:AI50" si="22">AE36/1450</f>
        <v>3.0613793103448277</v>
      </c>
      <c r="AK36" s="2"/>
    </row>
    <row r="37" spans="1:38" ht="15.75" thickBot="1" x14ac:dyDescent="0.3">
      <c r="A37" s="263"/>
      <c r="B37" s="264"/>
      <c r="C37" s="88" t="s">
        <v>36</v>
      </c>
      <c r="D37" s="88" t="s">
        <v>24</v>
      </c>
      <c r="E37" s="123">
        <f t="shared" si="0"/>
        <v>3010.7912641051239</v>
      </c>
      <c r="F37" s="123">
        <f t="shared" si="1"/>
        <v>632.26616546207595</v>
      </c>
      <c r="G37" s="123">
        <v>3943</v>
      </c>
      <c r="H37" s="124">
        <f t="shared" si="2"/>
        <v>2.0764077683483615</v>
      </c>
      <c r="I37" s="119"/>
      <c r="J37" s="121">
        <f t="shared" si="3"/>
        <v>1.895673076923077</v>
      </c>
      <c r="K37" s="123">
        <f t="shared" si="4"/>
        <v>3236.6006089130083</v>
      </c>
      <c r="L37" s="123">
        <f t="shared" si="5"/>
        <v>679.68612787173174</v>
      </c>
      <c r="M37" s="123">
        <v>4239</v>
      </c>
      <c r="N37" s="124">
        <f t="shared" si="6"/>
        <v>2.2321383509744885</v>
      </c>
      <c r="O37" s="121">
        <f t="shared" si="7"/>
        <v>2.0379807692307694</v>
      </c>
      <c r="P37" s="123">
        <f t="shared" si="8"/>
        <v>3398.4306393586589</v>
      </c>
      <c r="Q37" s="123">
        <f t="shared" si="9"/>
        <v>713.67043426531836</v>
      </c>
      <c r="R37" s="123">
        <v>4451</v>
      </c>
      <c r="S37" s="124">
        <f t="shared" si="10"/>
        <v>2.3437452685232132</v>
      </c>
      <c r="T37" s="121">
        <f t="shared" si="11"/>
        <v>2.139903846153846</v>
      </c>
      <c r="U37" s="123">
        <f t="shared" si="12"/>
        <v>3568.3521713265918</v>
      </c>
      <c r="V37" s="123">
        <f t="shared" si="13"/>
        <v>749.35395597858428</v>
      </c>
      <c r="W37" s="123">
        <v>4674</v>
      </c>
      <c r="X37" s="121">
        <f t="shared" si="14"/>
        <v>2.2471153846153844</v>
      </c>
      <c r="Y37" s="124">
        <f t="shared" si="15"/>
        <v>2.4609325319493736</v>
      </c>
      <c r="Z37" s="123">
        <f t="shared" si="16"/>
        <v>3657.5609756097565</v>
      </c>
      <c r="AA37" s="123">
        <f t="shared" si="17"/>
        <v>768.08780487804881</v>
      </c>
      <c r="AB37" s="123">
        <v>4791</v>
      </c>
      <c r="AC37" s="121">
        <f t="shared" si="18"/>
        <v>2.3033653846153848</v>
      </c>
      <c r="AD37" s="124">
        <f t="shared" si="19"/>
        <v>2.5224558452481078</v>
      </c>
      <c r="AE37" s="123">
        <v>3749</v>
      </c>
      <c r="AF37" s="123">
        <f t="shared" si="20"/>
        <v>787.29</v>
      </c>
      <c r="AG37" s="123">
        <v>4911</v>
      </c>
      <c r="AH37" s="121">
        <f t="shared" si="21"/>
        <v>2.3610576923076922</v>
      </c>
      <c r="AI37" s="125">
        <f t="shared" si="22"/>
        <v>2.5855172413793102</v>
      </c>
    </row>
    <row r="38" spans="1:38" x14ac:dyDescent="0.25">
      <c r="A38" s="263"/>
      <c r="B38" s="264"/>
      <c r="C38" s="88" t="s">
        <v>37</v>
      </c>
      <c r="D38" s="88" t="s">
        <v>24</v>
      </c>
      <c r="E38" s="123">
        <f t="shared" si="0"/>
        <v>2923.2542548259939</v>
      </c>
      <c r="F38" s="123">
        <f t="shared" si="1"/>
        <v>613.88339351345871</v>
      </c>
      <c r="G38" s="123">
        <v>3637</v>
      </c>
      <c r="H38" s="124">
        <f t="shared" si="2"/>
        <v>2.0160374171213751</v>
      </c>
      <c r="I38" s="119"/>
      <c r="J38" s="121">
        <f t="shared" si="3"/>
        <v>1.7485576923076922</v>
      </c>
      <c r="K38" s="123">
        <f t="shared" si="4"/>
        <v>3142.4983239379435</v>
      </c>
      <c r="L38" s="123">
        <f t="shared" si="5"/>
        <v>659.92464802696816</v>
      </c>
      <c r="M38" s="123">
        <v>3910</v>
      </c>
      <c r="N38" s="124">
        <f t="shared" si="6"/>
        <v>2.1672402234054782</v>
      </c>
      <c r="O38" s="121">
        <f t="shared" si="7"/>
        <v>1.8798076923076923</v>
      </c>
      <c r="P38" s="123">
        <f t="shared" si="8"/>
        <v>3299.6232401348407</v>
      </c>
      <c r="Q38" s="123">
        <f t="shared" si="9"/>
        <v>692.92088042831654</v>
      </c>
      <c r="R38" s="123">
        <v>4106</v>
      </c>
      <c r="S38" s="124">
        <f t="shared" si="10"/>
        <v>2.2756022345757523</v>
      </c>
      <c r="T38" s="121">
        <f t="shared" si="11"/>
        <v>1.9740384615384616</v>
      </c>
      <c r="U38" s="123">
        <f t="shared" si="12"/>
        <v>3464.6044021415828</v>
      </c>
      <c r="V38" s="123">
        <f t="shared" si="13"/>
        <v>727.56692444973237</v>
      </c>
      <c r="W38" s="123">
        <v>4311</v>
      </c>
      <c r="X38" s="121">
        <f t="shared" si="14"/>
        <v>2.0725961538461539</v>
      </c>
      <c r="Y38" s="124">
        <f t="shared" si="15"/>
        <v>2.3893823463045401</v>
      </c>
      <c r="Z38" s="123">
        <f t="shared" si="16"/>
        <v>3551.2195121951222</v>
      </c>
      <c r="AA38" s="123">
        <f t="shared" si="17"/>
        <v>745.7560975609756</v>
      </c>
      <c r="AB38" s="123">
        <v>4419</v>
      </c>
      <c r="AC38" s="121">
        <f t="shared" si="18"/>
        <v>2.1245192307692307</v>
      </c>
      <c r="AD38" s="124">
        <f t="shared" si="19"/>
        <v>2.4491169049621533</v>
      </c>
      <c r="AE38" s="123">
        <v>3640</v>
      </c>
      <c r="AF38" s="123">
        <f t="shared" si="20"/>
        <v>764.4</v>
      </c>
      <c r="AG38" s="123">
        <v>4529</v>
      </c>
      <c r="AH38" s="121">
        <f t="shared" si="21"/>
        <v>2.1774038461538461</v>
      </c>
      <c r="AI38" s="125">
        <f t="shared" si="22"/>
        <v>2.510344827586207</v>
      </c>
    </row>
    <row r="39" spans="1:38" x14ac:dyDescent="0.25">
      <c r="A39" s="265">
        <v>2</v>
      </c>
      <c r="B39" s="266" t="s">
        <v>38</v>
      </c>
      <c r="C39" s="88" t="s">
        <v>35</v>
      </c>
      <c r="D39" s="88" t="s">
        <v>24</v>
      </c>
      <c r="E39" s="123">
        <f t="shared" si="0"/>
        <v>3240.4755269843099</v>
      </c>
      <c r="F39" s="123">
        <f t="shared" si="1"/>
        <v>680.4998606667051</v>
      </c>
      <c r="G39" s="123">
        <f>E39+F39</f>
        <v>3920.9753876510149</v>
      </c>
      <c r="H39" s="124">
        <f t="shared" si="2"/>
        <v>2.2348107082650412</v>
      </c>
      <c r="I39" s="119"/>
      <c r="J39" s="121">
        <f t="shared" si="3"/>
        <v>1.8850843209860648</v>
      </c>
      <c r="K39" s="123">
        <f t="shared" si="4"/>
        <v>3483.5111915081329</v>
      </c>
      <c r="L39" s="123">
        <f t="shared" si="5"/>
        <v>731.53735021670786</v>
      </c>
      <c r="M39" s="123">
        <f>K39+L39</f>
        <v>4215.048541724841</v>
      </c>
      <c r="N39" s="124">
        <f t="shared" si="6"/>
        <v>2.4024215113849192</v>
      </c>
      <c r="O39" s="121">
        <f t="shared" si="7"/>
        <v>2.0264656450600196</v>
      </c>
      <c r="P39" s="123">
        <f t="shared" si="8"/>
        <v>3657.6867510835395</v>
      </c>
      <c r="Q39" s="123">
        <f t="shared" si="9"/>
        <v>768.11421772754329</v>
      </c>
      <c r="R39" s="123">
        <f>P39+Q39</f>
        <v>4425.8009688110833</v>
      </c>
      <c r="S39" s="124">
        <f t="shared" si="10"/>
        <v>2.5225425869541653</v>
      </c>
      <c r="T39" s="121">
        <f t="shared" si="11"/>
        <v>2.1277889273130208</v>
      </c>
      <c r="U39" s="123">
        <f t="shared" si="12"/>
        <v>3840.5710886377165</v>
      </c>
      <c r="V39" s="123">
        <f t="shared" si="13"/>
        <v>806.51992861392046</v>
      </c>
      <c r="W39" s="123">
        <f>U39+V39</f>
        <v>4647.0910172516369</v>
      </c>
      <c r="X39" s="121">
        <f t="shared" si="14"/>
        <v>2.2341783736786716</v>
      </c>
      <c r="Y39" s="124">
        <f t="shared" si="15"/>
        <v>2.6486697163018733</v>
      </c>
      <c r="Z39" s="123">
        <f t="shared" si="16"/>
        <v>3936.5853658536589</v>
      </c>
      <c r="AA39" s="123">
        <f t="shared" si="17"/>
        <v>826.68292682926835</v>
      </c>
      <c r="AB39" s="123">
        <f>Z39+AA39</f>
        <v>4763.2682926829275</v>
      </c>
      <c r="AC39" s="121">
        <f t="shared" si="18"/>
        <v>2.2900328330206383</v>
      </c>
      <c r="AD39" s="124">
        <f t="shared" si="19"/>
        <v>2.7148864592094197</v>
      </c>
      <c r="AE39" s="123">
        <v>4035</v>
      </c>
      <c r="AF39" s="123">
        <f t="shared" si="20"/>
        <v>847.35</v>
      </c>
      <c r="AG39" s="123">
        <f>AE39+AF39</f>
        <v>4882.3500000000004</v>
      </c>
      <c r="AH39" s="121">
        <f t="shared" si="21"/>
        <v>2.3472836538461541</v>
      </c>
      <c r="AI39" s="125">
        <f t="shared" si="22"/>
        <v>2.7827586206896551</v>
      </c>
      <c r="AL39" s="2"/>
    </row>
    <row r="40" spans="1:38" x14ac:dyDescent="0.25">
      <c r="A40" s="265"/>
      <c r="B40" s="266"/>
      <c r="C40" s="127" t="s">
        <v>36</v>
      </c>
      <c r="D40" s="127" t="s">
        <v>24</v>
      </c>
      <c r="E40" s="128">
        <f t="shared" si="0"/>
        <v>2736.9369506722492</v>
      </c>
      <c r="F40" s="128">
        <f t="shared" si="1"/>
        <v>574.75675964117227</v>
      </c>
      <c r="G40" s="128">
        <v>3612</v>
      </c>
      <c r="H40" s="129">
        <f t="shared" si="2"/>
        <v>1.8875427246015513</v>
      </c>
      <c r="I40" s="130"/>
      <c r="J40" s="131">
        <f t="shared" si="3"/>
        <v>1.7365384615384616</v>
      </c>
      <c r="K40" s="128">
        <f t="shared" si="4"/>
        <v>2942.2072219726679</v>
      </c>
      <c r="L40" s="128">
        <f t="shared" si="5"/>
        <v>617.86351661426022</v>
      </c>
      <c r="M40" s="128">
        <v>3883</v>
      </c>
      <c r="N40" s="129">
        <f t="shared" si="6"/>
        <v>2.0291084289466674</v>
      </c>
      <c r="O40" s="131">
        <f t="shared" si="7"/>
        <v>1.866826923076923</v>
      </c>
      <c r="P40" s="128">
        <f t="shared" si="8"/>
        <v>3089.3175830713012</v>
      </c>
      <c r="Q40" s="128">
        <f t="shared" si="9"/>
        <v>648.75669244497328</v>
      </c>
      <c r="R40" s="128">
        <v>4077</v>
      </c>
      <c r="S40" s="129">
        <f t="shared" si="10"/>
        <v>2.130563850394001</v>
      </c>
      <c r="T40" s="131">
        <f t="shared" si="11"/>
        <v>1.9600961538461539</v>
      </c>
      <c r="U40" s="128">
        <f t="shared" si="12"/>
        <v>3243.7834622248665</v>
      </c>
      <c r="V40" s="128">
        <f t="shared" si="13"/>
        <v>681.194527067222</v>
      </c>
      <c r="W40" s="128">
        <v>4281</v>
      </c>
      <c r="X40" s="131">
        <f t="shared" si="14"/>
        <v>2.0581730769230768</v>
      </c>
      <c r="Y40" s="129">
        <f t="shared" si="15"/>
        <v>2.2370920429137011</v>
      </c>
      <c r="Z40" s="128">
        <f t="shared" si="16"/>
        <v>3324.8780487804879</v>
      </c>
      <c r="AA40" s="128">
        <f t="shared" si="17"/>
        <v>698.22439024390246</v>
      </c>
      <c r="AB40" s="128">
        <v>4388</v>
      </c>
      <c r="AC40" s="131">
        <f t="shared" si="18"/>
        <v>2.1096153846153847</v>
      </c>
      <c r="AD40" s="129">
        <f t="shared" si="19"/>
        <v>2.2930193439865434</v>
      </c>
      <c r="AE40" s="128">
        <v>3408</v>
      </c>
      <c r="AF40" s="128">
        <f t="shared" si="20"/>
        <v>715.68</v>
      </c>
      <c r="AG40" s="128">
        <v>4498</v>
      </c>
      <c r="AH40" s="131">
        <f t="shared" si="21"/>
        <v>2.1625000000000001</v>
      </c>
      <c r="AI40" s="125">
        <f t="shared" si="22"/>
        <v>2.3503448275862069</v>
      </c>
    </row>
    <row r="41" spans="1:38" x14ac:dyDescent="0.25">
      <c r="A41" s="265"/>
      <c r="B41" s="266"/>
      <c r="C41" s="132" t="s">
        <v>37</v>
      </c>
      <c r="D41" s="132" t="s">
        <v>24</v>
      </c>
      <c r="E41" s="133">
        <f t="shared" si="0"/>
        <v>2657.4308596756086</v>
      </c>
      <c r="F41" s="133">
        <f t="shared" si="1"/>
        <v>558.06048053187783</v>
      </c>
      <c r="G41" s="133">
        <v>3315</v>
      </c>
      <c r="H41" s="134">
        <f t="shared" si="2"/>
        <v>1.8327109377073163</v>
      </c>
      <c r="I41" s="135"/>
      <c r="J41" s="136">
        <f t="shared" si="3"/>
        <v>1.59375</v>
      </c>
      <c r="K41" s="133">
        <f t="shared" si="4"/>
        <v>2856.7381741512791</v>
      </c>
      <c r="L41" s="133">
        <f t="shared" si="5"/>
        <v>599.91501657176855</v>
      </c>
      <c r="M41" s="133">
        <v>3564</v>
      </c>
      <c r="N41" s="134">
        <f t="shared" si="6"/>
        <v>1.9701642580353649</v>
      </c>
      <c r="O41" s="136">
        <f t="shared" si="7"/>
        <v>1.7134615384615384</v>
      </c>
      <c r="P41" s="133">
        <f t="shared" si="8"/>
        <v>2999.575082858843</v>
      </c>
      <c r="Q41" s="133">
        <f t="shared" si="9"/>
        <v>629.91076740035703</v>
      </c>
      <c r="R41" s="133">
        <v>3742</v>
      </c>
      <c r="S41" s="134">
        <f t="shared" si="10"/>
        <v>2.0686724709371331</v>
      </c>
      <c r="T41" s="136">
        <f t="shared" si="11"/>
        <v>1.7990384615384616</v>
      </c>
      <c r="U41" s="133">
        <f t="shared" si="12"/>
        <v>3149.5538370017853</v>
      </c>
      <c r="V41" s="133">
        <f t="shared" si="13"/>
        <v>661.40630577037484</v>
      </c>
      <c r="W41" s="133">
        <v>3929</v>
      </c>
      <c r="X41" s="136">
        <f t="shared" si="14"/>
        <v>1.8889423076923078</v>
      </c>
      <c r="Y41" s="134">
        <f t="shared" si="15"/>
        <v>2.1721060944839898</v>
      </c>
      <c r="Z41" s="133">
        <f t="shared" si="16"/>
        <v>3228.2926829268295</v>
      </c>
      <c r="AA41" s="133">
        <f t="shared" si="17"/>
        <v>677.9414634146342</v>
      </c>
      <c r="AB41" s="133">
        <v>4027</v>
      </c>
      <c r="AC41" s="136">
        <f t="shared" si="18"/>
        <v>1.9360576923076922</v>
      </c>
      <c r="AD41" s="134">
        <f t="shared" si="19"/>
        <v>2.2264087468460891</v>
      </c>
      <c r="AE41" s="133">
        <v>3309</v>
      </c>
      <c r="AF41" s="133">
        <f t="shared" si="20"/>
        <v>694.89</v>
      </c>
      <c r="AG41" s="133">
        <v>4128</v>
      </c>
      <c r="AH41" s="136">
        <f t="shared" si="21"/>
        <v>1.9846153846153847</v>
      </c>
      <c r="AI41" s="125">
        <f t="shared" si="22"/>
        <v>2.2820689655172415</v>
      </c>
    </row>
    <row r="42" spans="1:38" x14ac:dyDescent="0.25">
      <c r="A42" s="265"/>
      <c r="B42" s="266"/>
      <c r="C42" s="88" t="s">
        <v>39</v>
      </c>
      <c r="D42" s="88" t="s">
        <v>24</v>
      </c>
      <c r="E42" s="123">
        <v>2000</v>
      </c>
      <c r="F42" s="123">
        <f t="shared" si="1"/>
        <v>420</v>
      </c>
      <c r="G42" s="123">
        <v>2605.2379217577127</v>
      </c>
      <c r="H42" s="124">
        <v>1.4848890976105518</v>
      </c>
      <c r="I42" s="119"/>
      <c r="J42" s="121">
        <v>1.2525182316142849</v>
      </c>
      <c r="K42" s="123">
        <v>2314.5708809004473</v>
      </c>
      <c r="L42" s="123">
        <v>486.05988498909392</v>
      </c>
      <c r="M42" s="123">
        <v>2800.6307658895412</v>
      </c>
      <c r="N42" s="124">
        <v>1.596255779931343</v>
      </c>
      <c r="O42" s="121">
        <v>1.3464570989853564</v>
      </c>
      <c r="P42" s="123">
        <v>2430.2994249454696</v>
      </c>
      <c r="Q42" s="123">
        <v>510.3628792385486</v>
      </c>
      <c r="R42" s="123">
        <v>2940.662304184018</v>
      </c>
      <c r="S42" s="124">
        <v>1.67606856892791</v>
      </c>
      <c r="T42" s="121">
        <v>1.4137799539346241</v>
      </c>
      <c r="U42" s="123">
        <v>2551.8143961927431</v>
      </c>
      <c r="V42" s="123">
        <v>535.88102320047608</v>
      </c>
      <c r="W42" s="123">
        <v>3087.6954193932193</v>
      </c>
      <c r="X42" s="121">
        <v>1.4844689516313554</v>
      </c>
      <c r="Y42" s="124">
        <v>1.7598719973743056</v>
      </c>
      <c r="Z42" s="123">
        <v>2615.6097560975613</v>
      </c>
      <c r="AA42" s="123">
        <v>549.27804878048789</v>
      </c>
      <c r="AB42" s="123">
        <v>3164.8878048780493</v>
      </c>
      <c r="AC42" s="121">
        <v>1.521580675422139</v>
      </c>
      <c r="AD42" s="124">
        <v>1.8038687973086629</v>
      </c>
      <c r="AE42" s="123">
        <v>2681</v>
      </c>
      <c r="AF42" s="123">
        <v>563.01</v>
      </c>
      <c r="AG42" s="123">
        <v>3244.01</v>
      </c>
      <c r="AH42" s="121">
        <v>1.5596201923076924</v>
      </c>
      <c r="AI42" s="125">
        <f t="shared" si="22"/>
        <v>1.8489655172413793</v>
      </c>
    </row>
    <row r="43" spans="1:38" x14ac:dyDescent="0.25">
      <c r="A43" s="265">
        <v>3</v>
      </c>
      <c r="B43" s="266" t="s">
        <v>40</v>
      </c>
      <c r="C43" s="88" t="s">
        <v>35</v>
      </c>
      <c r="D43" s="88" t="s">
        <v>41</v>
      </c>
      <c r="E43" s="123">
        <f t="shared" ref="E43:E50" si="23">K43/1.075</f>
        <v>2573.1062177094741</v>
      </c>
      <c r="F43" s="123">
        <f t="shared" si="1"/>
        <v>540.35230571898956</v>
      </c>
      <c r="G43" s="123">
        <f>E43+F43</f>
        <v>3113.4585234284636</v>
      </c>
      <c r="H43" s="124">
        <f>E43/1450</f>
        <v>1.7745560122134305</v>
      </c>
      <c r="I43" s="119"/>
      <c r="J43" s="121">
        <f>G43/2080</f>
        <v>1.4968550593406076</v>
      </c>
      <c r="K43" s="123">
        <f>P43/1.05</f>
        <v>2766.0891840376844</v>
      </c>
      <c r="L43" s="123">
        <f>K43*21%</f>
        <v>580.8787286479137</v>
      </c>
      <c r="M43" s="123">
        <f>K43+L43</f>
        <v>3346.9679126855981</v>
      </c>
      <c r="N43" s="124">
        <f>K43/1450</f>
        <v>1.9076477131294376</v>
      </c>
      <c r="O43" s="121">
        <f>M43/2080</f>
        <v>1.6091191887911529</v>
      </c>
      <c r="P43" s="123">
        <f>U43/1.05</f>
        <v>2904.3936432395685</v>
      </c>
      <c r="Q43" s="123">
        <f>P43*21%</f>
        <v>609.92266508030934</v>
      </c>
      <c r="R43" s="123">
        <f>P43+Q43</f>
        <v>3514.3163083198779</v>
      </c>
      <c r="S43" s="124">
        <f>P43/1450</f>
        <v>2.0030300987859095</v>
      </c>
      <c r="T43" s="121">
        <f>R43/2080</f>
        <v>1.6895751482307104</v>
      </c>
      <c r="U43" s="123">
        <f>Z43/1.025</f>
        <v>3049.6133254015472</v>
      </c>
      <c r="V43" s="123">
        <f>U43*21%</f>
        <v>640.41879833432483</v>
      </c>
      <c r="W43" s="123">
        <f>U43+V43</f>
        <v>3690.0321237358721</v>
      </c>
      <c r="X43" s="121">
        <f>W43/2080</f>
        <v>1.7740539056422462</v>
      </c>
      <c r="Y43" s="124">
        <f>U43/1450</f>
        <v>2.1031816037252051</v>
      </c>
      <c r="Z43" s="123">
        <f>AE43/1.025</f>
        <v>3125.8536585365855</v>
      </c>
      <c r="AA43" s="123">
        <f>Z43*21%</f>
        <v>656.42926829268288</v>
      </c>
      <c r="AB43" s="123">
        <f>Z43+AA43</f>
        <v>3782.2829268292685</v>
      </c>
      <c r="AC43" s="121">
        <f>AB43/2080</f>
        <v>1.8184052532833022</v>
      </c>
      <c r="AD43" s="124">
        <f>Z43/1450</f>
        <v>2.1557611438183346</v>
      </c>
      <c r="AE43" s="123">
        <v>3204</v>
      </c>
      <c r="AF43" s="123">
        <f>AE43*21%</f>
        <v>672.84</v>
      </c>
      <c r="AG43" s="123">
        <f>AE43+AF43</f>
        <v>3876.84</v>
      </c>
      <c r="AH43" s="121">
        <f>AG43/2080</f>
        <v>1.8638653846153848</v>
      </c>
      <c r="AI43" s="125">
        <f t="shared" si="22"/>
        <v>2.2096551724137932</v>
      </c>
    </row>
    <row r="44" spans="1:38" x14ac:dyDescent="0.25">
      <c r="A44" s="265"/>
      <c r="B44" s="266"/>
      <c r="C44" s="88" t="s">
        <v>36</v>
      </c>
      <c r="D44" s="88" t="s">
        <v>41</v>
      </c>
      <c r="E44" s="123">
        <f t="shared" si="23"/>
        <v>2253.475670066412</v>
      </c>
      <c r="F44" s="123">
        <f t="shared" si="1"/>
        <v>473.22989071394653</v>
      </c>
      <c r="G44" s="123">
        <f>E44+F44</f>
        <v>2726.7055607803586</v>
      </c>
      <c r="H44" s="124">
        <f>E44/1450</f>
        <v>1.5541211517699394</v>
      </c>
      <c r="I44" s="119"/>
      <c r="J44" s="121">
        <f>G44/2080</f>
        <v>1.3109161349905569</v>
      </c>
      <c r="K44" s="123">
        <f>P44/1.05</f>
        <v>2422.4863453213929</v>
      </c>
      <c r="L44" s="123">
        <f>K44*21%</f>
        <v>508.72213251749253</v>
      </c>
      <c r="M44" s="123">
        <f>K44+L44</f>
        <v>2931.2084778388853</v>
      </c>
      <c r="N44" s="124">
        <f>K44/1450</f>
        <v>1.6706802381526848</v>
      </c>
      <c r="O44" s="121">
        <f>M44/2080</f>
        <v>1.4092348451148486</v>
      </c>
      <c r="P44" s="123">
        <f>U44/1.05</f>
        <v>2543.6106625874627</v>
      </c>
      <c r="Q44" s="123">
        <f>P44*21%</f>
        <v>534.15823914336715</v>
      </c>
      <c r="R44" s="123">
        <f>P44+Q44</f>
        <v>3077.7689017308298</v>
      </c>
      <c r="S44" s="124">
        <f>P44/1450</f>
        <v>1.7542142500603191</v>
      </c>
      <c r="T44" s="121">
        <f>R44/2080</f>
        <v>1.4796965873705912</v>
      </c>
      <c r="U44" s="123">
        <f>Z44/1.025</f>
        <v>2670.7911957168358</v>
      </c>
      <c r="V44" s="123">
        <f>U44*21%</f>
        <v>560.86615110053549</v>
      </c>
      <c r="W44" s="123">
        <f>U44+V44</f>
        <v>3231.657346817371</v>
      </c>
      <c r="X44" s="121">
        <f>W44/2080</f>
        <v>1.5536814167391206</v>
      </c>
      <c r="Y44" s="124">
        <f>U44/1450</f>
        <v>1.8419249625633349</v>
      </c>
      <c r="Z44" s="123">
        <f>AE44/1.025</f>
        <v>2737.5609756097565</v>
      </c>
      <c r="AA44" s="123">
        <f>Z44*21%</f>
        <v>574.88780487804888</v>
      </c>
      <c r="AB44" s="123">
        <f>Z44+AA44</f>
        <v>3312.4487804878054</v>
      </c>
      <c r="AC44" s="121">
        <f>AB44/2080</f>
        <v>1.5925234521575988</v>
      </c>
      <c r="AD44" s="124">
        <f>Z44/1450</f>
        <v>1.8879730866274183</v>
      </c>
      <c r="AE44" s="123">
        <v>2806</v>
      </c>
      <c r="AF44" s="123">
        <f>AE44*21%</f>
        <v>589.26</v>
      </c>
      <c r="AG44" s="123">
        <f>AE44+AF44</f>
        <v>3395.26</v>
      </c>
      <c r="AH44" s="121">
        <f>AG44/2080</f>
        <v>1.6323365384615385</v>
      </c>
      <c r="AI44" s="125">
        <f t="shared" si="22"/>
        <v>1.9351724137931035</v>
      </c>
    </row>
    <row r="45" spans="1:38" x14ac:dyDescent="0.25">
      <c r="A45" s="265"/>
      <c r="B45" s="266"/>
      <c r="C45" s="88" t="s">
        <v>37</v>
      </c>
      <c r="D45" s="88" t="s">
        <v>41</v>
      </c>
      <c r="E45" s="123">
        <f t="shared" si="23"/>
        <v>2203.6839767149809</v>
      </c>
      <c r="F45" s="123">
        <f t="shared" si="1"/>
        <v>462.77363511014596</v>
      </c>
      <c r="G45" s="123">
        <f>E45+F45</f>
        <v>2666.4576118251271</v>
      </c>
      <c r="H45" s="124">
        <f>E45/1450</f>
        <v>1.5197820529068833</v>
      </c>
      <c r="I45" s="119"/>
      <c r="J45" s="121">
        <f>G45/2080</f>
        <v>1.2819507749159265</v>
      </c>
      <c r="K45" s="123">
        <f>P45/1.05</f>
        <v>2368.9602749686042</v>
      </c>
      <c r="L45" s="123">
        <f>K45*21%</f>
        <v>497.48165774340686</v>
      </c>
      <c r="M45" s="123">
        <f>K45+L45</f>
        <v>2866.4419327120108</v>
      </c>
      <c r="N45" s="124">
        <f>K45/1450</f>
        <v>1.6337657068748994</v>
      </c>
      <c r="O45" s="121">
        <f>M45/2080</f>
        <v>1.3780970830346206</v>
      </c>
      <c r="P45" s="123">
        <f>U45/1.05</f>
        <v>2487.4082887170343</v>
      </c>
      <c r="Q45" s="123">
        <f>P45*21%</f>
        <v>522.3557406305772</v>
      </c>
      <c r="R45" s="123">
        <f>P45+Q45</f>
        <v>3009.7640293476115</v>
      </c>
      <c r="S45" s="124">
        <f>P45/1450</f>
        <v>1.7154539922186445</v>
      </c>
      <c r="T45" s="121">
        <f>R45/2080</f>
        <v>1.4470019371863516</v>
      </c>
      <c r="U45" s="123">
        <f>Z45/1.025</f>
        <v>2611.778703152886</v>
      </c>
      <c r="V45" s="123">
        <f>U45*21%</f>
        <v>548.47352766210599</v>
      </c>
      <c r="W45" s="123">
        <f>U45+V45</f>
        <v>3160.2522308149919</v>
      </c>
      <c r="X45" s="121">
        <f>W45/2080</f>
        <v>1.5193520340456692</v>
      </c>
      <c r="Y45" s="124">
        <f>U45/1450</f>
        <v>1.8012266918295765</v>
      </c>
      <c r="Z45" s="123">
        <f>AE45/1.025</f>
        <v>2677.0731707317077</v>
      </c>
      <c r="AA45" s="123">
        <f>Z45*21%</f>
        <v>562.1853658536586</v>
      </c>
      <c r="AB45" s="123">
        <f>Z45+AA45</f>
        <v>3239.2585365853665</v>
      </c>
      <c r="AC45" s="121">
        <f>AB45/2080</f>
        <v>1.5573358348968109</v>
      </c>
      <c r="AD45" s="124">
        <f>Z45/1450</f>
        <v>1.8462573591253157</v>
      </c>
      <c r="AE45" s="123">
        <v>2744</v>
      </c>
      <c r="AF45" s="123">
        <f>AE45*21%</f>
        <v>576.24</v>
      </c>
      <c r="AG45" s="123">
        <f>AE45+AF45</f>
        <v>3320.24</v>
      </c>
      <c r="AH45" s="121">
        <f>AG45/2080</f>
        <v>1.5962692307692308</v>
      </c>
      <c r="AI45" s="125">
        <f t="shared" si="22"/>
        <v>1.8924137931034484</v>
      </c>
    </row>
    <row r="46" spans="1:38" x14ac:dyDescent="0.25">
      <c r="A46" s="265"/>
      <c r="B46" s="266"/>
      <c r="C46" s="88" t="s">
        <v>39</v>
      </c>
      <c r="D46" s="88" t="s">
        <v>41</v>
      </c>
      <c r="E46" s="123">
        <f t="shared" si="23"/>
        <v>1945.8914998470832</v>
      </c>
      <c r="F46" s="123">
        <f t="shared" si="1"/>
        <v>408.63721496788747</v>
      </c>
      <c r="G46" s="123">
        <v>2420</v>
      </c>
      <c r="H46" s="124">
        <v>1.3793103448275863</v>
      </c>
      <c r="I46" s="119"/>
      <c r="J46" s="121">
        <v>1.1634615384615385</v>
      </c>
      <c r="K46" s="123">
        <v>2091.8333623356143</v>
      </c>
      <c r="L46" s="123">
        <v>439.28500609047899</v>
      </c>
      <c r="M46" s="123">
        <v>2601</v>
      </c>
      <c r="N46" s="124">
        <v>1.4426436981624926</v>
      </c>
      <c r="O46" s="121">
        <v>1.2504807692307693</v>
      </c>
      <c r="P46" s="123">
        <v>2196.4250304523953</v>
      </c>
      <c r="Q46" s="123">
        <v>461.24925639500299</v>
      </c>
      <c r="R46" s="123">
        <v>2732</v>
      </c>
      <c r="S46" s="124">
        <v>1.5147758830706175</v>
      </c>
      <c r="T46" s="121">
        <v>1.3134615384615385</v>
      </c>
      <c r="U46" s="123">
        <v>2306.2462819750153</v>
      </c>
      <c r="V46" s="123">
        <v>484.31171921475323</v>
      </c>
      <c r="W46" s="123">
        <v>2868</v>
      </c>
      <c r="X46" s="121">
        <v>1.3788461538461538</v>
      </c>
      <c r="Y46" s="124">
        <v>1.5905146772241485</v>
      </c>
      <c r="Z46" s="123">
        <v>2363.9024390243903</v>
      </c>
      <c r="AA46" s="123">
        <v>496.41951219512197</v>
      </c>
      <c r="AB46" s="123">
        <v>2940</v>
      </c>
      <c r="AC46" s="121">
        <v>1.4134615384615385</v>
      </c>
      <c r="AD46" s="124">
        <v>1.6302775441547519</v>
      </c>
      <c r="AE46" s="123">
        <v>2423</v>
      </c>
      <c r="AF46" s="123">
        <v>508.83</v>
      </c>
      <c r="AG46" s="123">
        <v>3013</v>
      </c>
      <c r="AH46" s="121">
        <v>1.4485576923076924</v>
      </c>
      <c r="AI46" s="125">
        <f t="shared" si="22"/>
        <v>1.6710344827586208</v>
      </c>
    </row>
    <row r="47" spans="1:38" x14ac:dyDescent="0.25">
      <c r="A47" s="267">
        <v>4</v>
      </c>
      <c r="B47" s="266" t="s">
        <v>42</v>
      </c>
      <c r="C47" s="88" t="s">
        <v>35</v>
      </c>
      <c r="D47" s="88" t="s">
        <v>43</v>
      </c>
      <c r="E47" s="123">
        <f t="shared" si="23"/>
        <v>2088.0387534471388</v>
      </c>
      <c r="F47" s="123">
        <f t="shared" si="1"/>
        <v>438.48813822389911</v>
      </c>
      <c r="G47" s="123">
        <f>E47+F47</f>
        <v>2526.5268916710379</v>
      </c>
      <c r="H47" s="124">
        <f>E47/1450</f>
        <v>1.4400267265152682</v>
      </c>
      <c r="I47" s="119"/>
      <c r="J47" s="121">
        <f>G47/2080</f>
        <v>1.2146763902264606</v>
      </c>
      <c r="K47" s="123">
        <f>P47/1.05</f>
        <v>2244.6416599556742</v>
      </c>
      <c r="L47" s="123">
        <f>K47*21%</f>
        <v>471.37474859069158</v>
      </c>
      <c r="M47" s="123">
        <f>K47+L47</f>
        <v>2716.0164085463657</v>
      </c>
      <c r="N47" s="124">
        <f>K47/1450</f>
        <v>1.5480287310039131</v>
      </c>
      <c r="O47" s="121">
        <f>M47/2080</f>
        <v>1.3057771194934451</v>
      </c>
      <c r="P47" s="123">
        <f>U47/1.05</f>
        <v>2356.8737429534581</v>
      </c>
      <c r="Q47" s="123">
        <f>P47*21%</f>
        <v>494.9434860202262</v>
      </c>
      <c r="R47" s="123">
        <f>P47+Q47</f>
        <v>2851.8172289736845</v>
      </c>
      <c r="S47" s="124">
        <f>P47/1450</f>
        <v>1.625430167554109</v>
      </c>
      <c r="T47" s="121">
        <f>R47/2080</f>
        <v>1.3710659754681176</v>
      </c>
      <c r="U47" s="123">
        <f>Z47/1.025</f>
        <v>2474.717430101131</v>
      </c>
      <c r="V47" s="123">
        <f>U47*21%</f>
        <v>519.69066032123749</v>
      </c>
      <c r="W47" s="123">
        <f>U47+V47</f>
        <v>2994.4080904223683</v>
      </c>
      <c r="X47" s="121">
        <f>W47/2080</f>
        <v>1.4396192742415233</v>
      </c>
      <c r="Y47" s="124">
        <f>U47/1450</f>
        <v>1.7067016759318145</v>
      </c>
      <c r="Z47" s="123">
        <f>AE47/1.025</f>
        <v>2536.5853658536589</v>
      </c>
      <c r="AA47" s="123">
        <f>Z47*21%</f>
        <v>532.68292682926835</v>
      </c>
      <c r="AB47" s="123">
        <f>Z47+AA47</f>
        <v>3069.2682926829275</v>
      </c>
      <c r="AC47" s="121">
        <f>AB47/2080</f>
        <v>1.4756097560975614</v>
      </c>
      <c r="AD47" s="124">
        <f>Z47/1450</f>
        <v>1.7493692178301097</v>
      </c>
      <c r="AE47" s="123">
        <v>2600</v>
      </c>
      <c r="AF47" s="123">
        <f>AE47*21%</f>
        <v>546</v>
      </c>
      <c r="AG47" s="123">
        <f>AE47+AF47</f>
        <v>3146</v>
      </c>
      <c r="AH47" s="121">
        <f>AG47/2080</f>
        <v>1.5125</v>
      </c>
      <c r="AI47" s="125">
        <f t="shared" si="22"/>
        <v>1.7931034482758621</v>
      </c>
    </row>
    <row r="48" spans="1:38" x14ac:dyDescent="0.25">
      <c r="A48" s="267"/>
      <c r="B48" s="266"/>
      <c r="C48" s="88" t="s">
        <v>36</v>
      </c>
      <c r="D48" s="88" t="s">
        <v>43</v>
      </c>
      <c r="E48" s="123">
        <f t="shared" si="23"/>
        <v>2047.8841620346934</v>
      </c>
      <c r="F48" s="123">
        <f t="shared" si="1"/>
        <v>430.05567402728559</v>
      </c>
      <c r="G48" s="123">
        <f>E48+F48</f>
        <v>2477.9398360619789</v>
      </c>
      <c r="H48" s="124">
        <f>E48/1450</f>
        <v>1.4123339048515127</v>
      </c>
      <c r="I48" s="119"/>
      <c r="J48" s="121">
        <f>G48/2080</f>
        <v>1.1913172288759515</v>
      </c>
      <c r="K48" s="123">
        <f>P48/1.05</f>
        <v>2201.4754741872953</v>
      </c>
      <c r="L48" s="123">
        <f>K48*21%</f>
        <v>462.30984957933197</v>
      </c>
      <c r="M48" s="123">
        <f>K48+L48</f>
        <v>2663.7853237666272</v>
      </c>
      <c r="N48" s="124">
        <f>K48/1450</f>
        <v>1.5182589477153761</v>
      </c>
      <c r="O48" s="121">
        <f>M48/2080</f>
        <v>1.2806660210416476</v>
      </c>
      <c r="P48" s="123">
        <f>U48/1.05</f>
        <v>2311.5492478966603</v>
      </c>
      <c r="Q48" s="123">
        <f>P48*21%</f>
        <v>485.42534205829867</v>
      </c>
      <c r="R48" s="123">
        <f>P48+Q48</f>
        <v>2796.9745899549589</v>
      </c>
      <c r="S48" s="124">
        <f>P48/1450</f>
        <v>1.594171895101145</v>
      </c>
      <c r="T48" s="121">
        <f>R48/2080</f>
        <v>1.3446993220937302</v>
      </c>
      <c r="U48" s="123">
        <f>Z48/1.025</f>
        <v>2427.1267102914935</v>
      </c>
      <c r="V48" s="123">
        <f>U48*21%</f>
        <v>509.69660916121364</v>
      </c>
      <c r="W48" s="123">
        <f>U48+V48</f>
        <v>2936.823319452707</v>
      </c>
      <c r="X48" s="121">
        <f>W48/2080</f>
        <v>1.4119342881984167</v>
      </c>
      <c r="Y48" s="124">
        <f>U48/1450</f>
        <v>1.6738804898562025</v>
      </c>
      <c r="Z48" s="123">
        <f>AE48/1.025</f>
        <v>2487.8048780487807</v>
      </c>
      <c r="AA48" s="123">
        <f>Z48*21%</f>
        <v>522.43902439024396</v>
      </c>
      <c r="AB48" s="123">
        <f>Z48+AA48</f>
        <v>3010.2439024390246</v>
      </c>
      <c r="AC48" s="121">
        <f>AB48/2080</f>
        <v>1.4472326454033773</v>
      </c>
      <c r="AD48" s="124">
        <f>Z48/1450</f>
        <v>1.7157275021026073</v>
      </c>
      <c r="AE48" s="123">
        <v>2550</v>
      </c>
      <c r="AF48" s="123">
        <f>AE48*21%</f>
        <v>535.5</v>
      </c>
      <c r="AG48" s="123">
        <f>AE48+AF48</f>
        <v>3085.5</v>
      </c>
      <c r="AH48" s="121">
        <f>AG48/2080</f>
        <v>1.4834134615384615</v>
      </c>
      <c r="AI48" s="125">
        <f t="shared" si="22"/>
        <v>1.7586206896551724</v>
      </c>
    </row>
    <row r="49" spans="1:35" x14ac:dyDescent="0.25">
      <c r="A49" s="267"/>
      <c r="B49" s="266"/>
      <c r="C49" s="88" t="s">
        <v>37</v>
      </c>
      <c r="D49" s="88" t="s">
        <v>43</v>
      </c>
      <c r="E49" s="123">
        <f t="shared" si="23"/>
        <v>2007.7295706222487</v>
      </c>
      <c r="F49" s="123">
        <f t="shared" si="1"/>
        <v>421.62320983067224</v>
      </c>
      <c r="G49" s="123">
        <f>E49+F49</f>
        <v>2429.3527804529208</v>
      </c>
      <c r="H49" s="124">
        <f>E49/1450</f>
        <v>1.3846410831877578</v>
      </c>
      <c r="I49" s="119"/>
      <c r="J49" s="121">
        <f>G49/2080</f>
        <v>1.1679580675254426</v>
      </c>
      <c r="K49" s="123">
        <f>P49/1.05</f>
        <v>2158.3092884189173</v>
      </c>
      <c r="L49" s="123">
        <f>K49*21%</f>
        <v>453.24495056797264</v>
      </c>
      <c r="M49" s="123">
        <f>K49+L49</f>
        <v>2611.5542389868897</v>
      </c>
      <c r="N49" s="124">
        <f>K49/1450</f>
        <v>1.4884891644268394</v>
      </c>
      <c r="O49" s="121">
        <f>M49/2080</f>
        <v>1.2555549225898508</v>
      </c>
      <c r="P49" s="123">
        <f>U49/1.05</f>
        <v>2266.2247528398634</v>
      </c>
      <c r="Q49" s="123">
        <f>P49*21%</f>
        <v>475.9071980963713</v>
      </c>
      <c r="R49" s="123">
        <f>P49+Q49</f>
        <v>2742.1319509362347</v>
      </c>
      <c r="S49" s="124">
        <f>P49/1450</f>
        <v>1.5629136226481817</v>
      </c>
      <c r="T49" s="121">
        <f>R49/2080</f>
        <v>1.3183326687193435</v>
      </c>
      <c r="U49" s="123">
        <f>Z49/1.025</f>
        <v>2379.5359904818565</v>
      </c>
      <c r="V49" s="123">
        <f>U49*21%</f>
        <v>499.70255800118986</v>
      </c>
      <c r="W49" s="123">
        <f>U49+V49</f>
        <v>2879.2385484830465</v>
      </c>
      <c r="X49" s="121">
        <f>W49/2080</f>
        <v>1.3842493021553108</v>
      </c>
      <c r="Y49" s="124">
        <f>U49/1450</f>
        <v>1.6410593037805907</v>
      </c>
      <c r="Z49" s="123">
        <f>AE49/1.025</f>
        <v>2439.0243902439029</v>
      </c>
      <c r="AA49" s="123">
        <f>Z49*21%</f>
        <v>512.19512195121956</v>
      </c>
      <c r="AB49" s="123">
        <f>Z49+AA49</f>
        <v>2951.2195121951227</v>
      </c>
      <c r="AC49" s="121">
        <f>AB49/2080</f>
        <v>1.4188555347091936</v>
      </c>
      <c r="AD49" s="124">
        <f>Z49/1450</f>
        <v>1.6820857863751055</v>
      </c>
      <c r="AE49" s="123">
        <v>2500</v>
      </c>
      <c r="AF49" s="123">
        <f>AE49*21%</f>
        <v>525</v>
      </c>
      <c r="AG49" s="123">
        <f>AE49+AF49</f>
        <v>3025</v>
      </c>
      <c r="AH49" s="121">
        <f>AG49/2080</f>
        <v>1.4543269230769231</v>
      </c>
      <c r="AI49" s="125">
        <f t="shared" si="22"/>
        <v>1.7241379310344827</v>
      </c>
    </row>
    <row r="50" spans="1:35" ht="14.25" customHeight="1" x14ac:dyDescent="0.25">
      <c r="A50" s="267"/>
      <c r="B50" s="266"/>
      <c r="C50" s="88" t="s">
        <v>39</v>
      </c>
      <c r="D50" s="88" t="s">
        <v>43</v>
      </c>
      <c r="E50" s="137">
        <f t="shared" si="23"/>
        <v>1967.5749792098036</v>
      </c>
      <c r="F50" s="123">
        <f t="shared" si="1"/>
        <v>413.19074563405871</v>
      </c>
      <c r="G50" s="123">
        <f>E50+F50</f>
        <v>2380.7657248438622</v>
      </c>
      <c r="H50" s="124">
        <f>E50/1450</f>
        <v>1.3569482615240025</v>
      </c>
      <c r="I50" s="119"/>
      <c r="J50" s="121">
        <f>G50/2080</f>
        <v>1.1445989061749338</v>
      </c>
      <c r="K50" s="137">
        <f>P50/1.05</f>
        <v>2115.1431026505388</v>
      </c>
      <c r="L50" s="123">
        <f>K50*21%</f>
        <v>444.18005155661314</v>
      </c>
      <c r="M50" s="123">
        <f>K50+L50</f>
        <v>2559.3231542071521</v>
      </c>
      <c r="N50" s="124">
        <f>K50/1450</f>
        <v>1.4587193811383026</v>
      </c>
      <c r="O50" s="121">
        <f>M50/2080</f>
        <v>1.230443824138054</v>
      </c>
      <c r="P50" s="137">
        <f>U50/1.05</f>
        <v>2220.9002577830661</v>
      </c>
      <c r="Q50" s="123">
        <f>P50*21%</f>
        <v>466.38905413444388</v>
      </c>
      <c r="R50" s="123">
        <f>P50+Q50</f>
        <v>2687.2893119175101</v>
      </c>
      <c r="S50" s="124">
        <f>P50/1450</f>
        <v>1.5316553501952179</v>
      </c>
      <c r="T50" s="121">
        <f>R50/2080</f>
        <v>1.2919660153449568</v>
      </c>
      <c r="U50" s="137">
        <f>Z50/1.025</f>
        <v>2331.9452706722195</v>
      </c>
      <c r="V50" s="123">
        <f>U50*21%</f>
        <v>489.70850684116607</v>
      </c>
      <c r="W50" s="123">
        <f>U50+V50</f>
        <v>2821.6537775133856</v>
      </c>
      <c r="X50" s="121">
        <f>W50/2080</f>
        <v>1.3565643161122047</v>
      </c>
      <c r="Y50" s="124">
        <f>U50/1450</f>
        <v>1.6082381177049789</v>
      </c>
      <c r="Z50" s="137">
        <f>AE50/1.025</f>
        <v>2390.2439024390246</v>
      </c>
      <c r="AA50" s="123">
        <f>Z50*21%</f>
        <v>501.95121951219517</v>
      </c>
      <c r="AB50" s="123">
        <f>Z50+AA50</f>
        <v>2892.1951219512198</v>
      </c>
      <c r="AC50" s="121">
        <f>AB50/2080</f>
        <v>1.3904784240150094</v>
      </c>
      <c r="AD50" s="124">
        <f>Z50/1450</f>
        <v>1.6484440706476031</v>
      </c>
      <c r="AE50" s="137">
        <v>2450</v>
      </c>
      <c r="AF50" s="123">
        <f>AE50*21%</f>
        <v>514.5</v>
      </c>
      <c r="AG50" s="123">
        <f>AE50+AF50</f>
        <v>2964.5</v>
      </c>
      <c r="AH50" s="121">
        <f>AG50/2080</f>
        <v>1.4252403846153847</v>
      </c>
      <c r="AI50" s="125">
        <f t="shared" si="22"/>
        <v>1.6896551724137931</v>
      </c>
    </row>
    <row r="51" spans="1:35" ht="15" customHeight="1" x14ac:dyDescent="0.25">
      <c r="E51" s="28"/>
      <c r="F51" s="28"/>
      <c r="G51" s="28"/>
      <c r="H51" s="138"/>
      <c r="I51" s="28"/>
      <c r="J51" s="29"/>
      <c r="N51" s="138"/>
      <c r="O51" s="105"/>
    </row>
    <row r="52" spans="1:35" ht="15.75" thickBot="1" x14ac:dyDescent="0.3">
      <c r="A52" s="6" t="s">
        <v>44</v>
      </c>
      <c r="B52" s="6"/>
      <c r="AE52" s="26" t="s">
        <v>9</v>
      </c>
      <c r="AF52" s="26"/>
      <c r="AG52" s="26"/>
      <c r="AH52" s="49"/>
    </row>
    <row r="53" spans="1:35" ht="15.75" customHeight="1" thickBot="1" x14ac:dyDescent="0.3">
      <c r="A53" s="51" t="s">
        <v>10</v>
      </c>
      <c r="B53" s="51" t="s">
        <v>11</v>
      </c>
      <c r="C53" s="51" t="s">
        <v>18</v>
      </c>
      <c r="D53" s="15" t="s">
        <v>19</v>
      </c>
      <c r="E53" s="262" t="s">
        <v>30</v>
      </c>
      <c r="F53" s="262"/>
      <c r="G53" s="262"/>
      <c r="H53" s="262"/>
      <c r="I53" s="262"/>
      <c r="J53" s="262"/>
      <c r="K53" s="262"/>
      <c r="L53" s="262"/>
      <c r="M53" s="262"/>
      <c r="N53" s="262"/>
      <c r="O53" s="262"/>
      <c r="P53" s="262"/>
      <c r="Q53" s="262"/>
      <c r="R53" s="262"/>
      <c r="S53" s="262"/>
      <c r="T53" s="262"/>
      <c r="U53" s="262"/>
      <c r="V53" s="262"/>
      <c r="W53" s="262"/>
      <c r="X53" s="262"/>
      <c r="Y53" s="262"/>
      <c r="Z53" s="262"/>
      <c r="AA53" s="262"/>
      <c r="AB53" s="262"/>
      <c r="AC53" s="262"/>
      <c r="AD53" s="262"/>
      <c r="AE53" s="262"/>
      <c r="AF53" s="262"/>
      <c r="AG53" s="262"/>
      <c r="AH53" s="262"/>
      <c r="AI53" s="262"/>
    </row>
    <row r="54" spans="1:35" ht="15.75" thickBot="1" x14ac:dyDescent="0.3">
      <c r="A54" s="107" t="s">
        <v>14</v>
      </c>
      <c r="B54" s="107"/>
      <c r="C54" s="107" t="s">
        <v>31</v>
      </c>
      <c r="D54" s="20" t="s">
        <v>21</v>
      </c>
      <c r="E54" s="262"/>
      <c r="F54" s="262"/>
      <c r="G54" s="262"/>
      <c r="H54" s="262"/>
      <c r="I54" s="262"/>
      <c r="J54" s="262"/>
      <c r="K54" s="262"/>
      <c r="L54" s="262"/>
      <c r="M54" s="262"/>
      <c r="N54" s="262"/>
      <c r="O54" s="262"/>
      <c r="P54" s="262"/>
      <c r="Q54" s="262"/>
      <c r="R54" s="262"/>
      <c r="S54" s="262"/>
      <c r="T54" s="262"/>
      <c r="U54" s="262"/>
      <c r="V54" s="262"/>
      <c r="W54" s="262"/>
      <c r="X54" s="262"/>
      <c r="Y54" s="262"/>
      <c r="Z54" s="262"/>
      <c r="AA54" s="262"/>
      <c r="AB54" s="262"/>
      <c r="AC54" s="262"/>
      <c r="AD54" s="262"/>
      <c r="AE54" s="262"/>
      <c r="AF54" s="262"/>
      <c r="AG54" s="262"/>
      <c r="AH54" s="262"/>
      <c r="AI54" s="262"/>
    </row>
    <row r="55" spans="1:35" ht="15.75" thickBot="1" x14ac:dyDescent="0.3">
      <c r="A55" s="139"/>
      <c r="B55" s="139"/>
      <c r="C55" s="140"/>
      <c r="D55" s="110"/>
      <c r="E55" s="141">
        <v>0</v>
      </c>
      <c r="F55" s="142">
        <v>0.21</v>
      </c>
      <c r="G55" s="143">
        <v>0</v>
      </c>
      <c r="H55" s="144" t="s">
        <v>13</v>
      </c>
      <c r="I55" s="145"/>
      <c r="J55" s="146" t="s">
        <v>32</v>
      </c>
      <c r="K55" s="143">
        <v>1</v>
      </c>
      <c r="L55" s="142">
        <v>0.21</v>
      </c>
      <c r="M55" s="143">
        <v>1</v>
      </c>
      <c r="N55" s="144" t="s">
        <v>13</v>
      </c>
      <c r="O55" s="147" t="s">
        <v>33</v>
      </c>
      <c r="P55" s="143">
        <v>2</v>
      </c>
      <c r="Q55" s="142">
        <v>0.21</v>
      </c>
      <c r="R55" s="143">
        <v>2</v>
      </c>
      <c r="S55" s="144" t="s">
        <v>13</v>
      </c>
      <c r="T55" s="144" t="s">
        <v>13</v>
      </c>
      <c r="U55" s="143">
        <v>3</v>
      </c>
      <c r="V55" s="142">
        <v>0.21</v>
      </c>
      <c r="W55" s="143">
        <v>3</v>
      </c>
      <c r="X55" s="144" t="s">
        <v>13</v>
      </c>
      <c r="Y55" s="144" t="s">
        <v>13</v>
      </c>
      <c r="Z55" s="143">
        <v>4</v>
      </c>
      <c r="AA55" s="142">
        <v>0.21</v>
      </c>
      <c r="AB55" s="143">
        <v>4</v>
      </c>
      <c r="AC55" s="144" t="s">
        <v>13</v>
      </c>
      <c r="AD55" s="144" t="s">
        <v>13</v>
      </c>
      <c r="AE55" s="143">
        <v>5</v>
      </c>
      <c r="AF55" s="142">
        <v>0.21</v>
      </c>
      <c r="AG55" s="143">
        <v>5</v>
      </c>
      <c r="AH55" s="146" t="s">
        <v>13</v>
      </c>
      <c r="AI55" s="144"/>
    </row>
    <row r="56" spans="1:35" x14ac:dyDescent="0.25">
      <c r="A56" s="265">
        <v>1</v>
      </c>
      <c r="B56" s="266" t="s">
        <v>45</v>
      </c>
      <c r="C56" s="88" t="s">
        <v>35</v>
      </c>
      <c r="D56" s="74" t="s">
        <v>24</v>
      </c>
      <c r="E56" s="123">
        <f>K56/1.075</f>
        <v>3240.4755269843099</v>
      </c>
      <c r="F56" s="123">
        <f t="shared" ref="F56:F63" si="24">E56*21%</f>
        <v>680.4998606667051</v>
      </c>
      <c r="G56" s="123">
        <f>E56+F56</f>
        <v>3920.9753876510149</v>
      </c>
      <c r="H56" s="124">
        <f>E56/1450</f>
        <v>2.2348107082650412</v>
      </c>
      <c r="I56" s="123"/>
      <c r="J56" s="148">
        <f>G56/2080</f>
        <v>1.8850843209860648</v>
      </c>
      <c r="K56" s="123">
        <f>P56/1.05</f>
        <v>3483.5111915081329</v>
      </c>
      <c r="L56" s="123">
        <f>K56*21%</f>
        <v>731.53735021670786</v>
      </c>
      <c r="M56" s="123">
        <f>K56+L56</f>
        <v>4215.048541724841</v>
      </c>
      <c r="N56" s="124">
        <f>K56/1450</f>
        <v>2.4024215113849192</v>
      </c>
      <c r="O56" s="148">
        <f>M56/2080</f>
        <v>2.0264656450600196</v>
      </c>
      <c r="P56" s="123">
        <f>U56/1.05</f>
        <v>3657.6867510835395</v>
      </c>
      <c r="Q56" s="123">
        <f>P56*21%</f>
        <v>768.11421772754329</v>
      </c>
      <c r="R56" s="123">
        <f>P56+Q56</f>
        <v>4425.8009688110833</v>
      </c>
      <c r="S56" s="124">
        <f>P56/1450</f>
        <v>2.5225425869541653</v>
      </c>
      <c r="T56" s="148">
        <f>R56/2080</f>
        <v>2.1277889273130208</v>
      </c>
      <c r="U56" s="123">
        <f>Z56/1.025</f>
        <v>3840.5710886377165</v>
      </c>
      <c r="V56" s="123">
        <f>U56*21%</f>
        <v>806.51992861392046</v>
      </c>
      <c r="W56" s="123">
        <f>U56+V56</f>
        <v>4647.0910172516369</v>
      </c>
      <c r="X56" s="148">
        <f>W56/2080</f>
        <v>2.2341783736786716</v>
      </c>
      <c r="Y56" s="124">
        <f>U56/1450</f>
        <v>2.6486697163018733</v>
      </c>
      <c r="Z56" s="123">
        <f>AE56/1.025</f>
        <v>3936.5853658536589</v>
      </c>
      <c r="AA56" s="123">
        <f>Z56*21%</f>
        <v>826.68292682926835</v>
      </c>
      <c r="AB56" s="123">
        <f>Z56+AA56</f>
        <v>4763.2682926829275</v>
      </c>
      <c r="AC56" s="148">
        <f>AB56/2080</f>
        <v>2.2900328330206383</v>
      </c>
      <c r="AD56" s="124">
        <f>Z56/1450</f>
        <v>2.7148864592094197</v>
      </c>
      <c r="AE56" s="123">
        <v>4035</v>
      </c>
      <c r="AF56" s="123">
        <f>AE56*21%</f>
        <v>847.35</v>
      </c>
      <c r="AG56" s="123">
        <f>AE56+AF56</f>
        <v>4882.3500000000004</v>
      </c>
      <c r="AH56" s="148">
        <f>AG56/2080</f>
        <v>2.3472836538461541</v>
      </c>
      <c r="AI56" s="125">
        <f t="shared" ref="AI56:AI63" si="25">AE56/1450</f>
        <v>2.7827586206896551</v>
      </c>
    </row>
    <row r="57" spans="1:35" x14ac:dyDescent="0.25">
      <c r="A57" s="265"/>
      <c r="B57" s="266"/>
      <c r="C57" s="74" t="s">
        <v>36</v>
      </c>
      <c r="D57" s="88" t="s">
        <v>24</v>
      </c>
      <c r="E57" s="123">
        <f>K57/1.075</f>
        <v>2736.9369506722492</v>
      </c>
      <c r="F57" s="123">
        <f t="shared" si="24"/>
        <v>574.75675964117227</v>
      </c>
      <c r="G57" s="123">
        <v>3612</v>
      </c>
      <c r="H57" s="124">
        <f>E57/1450</f>
        <v>1.8875427246015513</v>
      </c>
      <c r="I57" s="123"/>
      <c r="J57" s="148">
        <f>G57/2080</f>
        <v>1.7365384615384616</v>
      </c>
      <c r="K57" s="123">
        <f>P57/1.05</f>
        <v>2942.2072219726679</v>
      </c>
      <c r="L57" s="123">
        <f>K57*21%</f>
        <v>617.86351661426022</v>
      </c>
      <c r="M57" s="123">
        <v>3883</v>
      </c>
      <c r="N57" s="124">
        <f>K57/1450</f>
        <v>2.0291084289466674</v>
      </c>
      <c r="O57" s="148">
        <f>M57/2080</f>
        <v>1.866826923076923</v>
      </c>
      <c r="P57" s="123">
        <f>U57/1.05</f>
        <v>3089.3175830713012</v>
      </c>
      <c r="Q57" s="123">
        <f>P57*21%</f>
        <v>648.75669244497328</v>
      </c>
      <c r="R57" s="123">
        <v>4077</v>
      </c>
      <c r="S57" s="124">
        <f>P57/1450</f>
        <v>2.130563850394001</v>
      </c>
      <c r="T57" s="148">
        <f>R57/2080</f>
        <v>1.9600961538461539</v>
      </c>
      <c r="U57" s="123">
        <f>Z57/1.025</f>
        <v>3243.7834622248665</v>
      </c>
      <c r="V57" s="123">
        <f>U57*21%</f>
        <v>681.194527067222</v>
      </c>
      <c r="W57" s="123">
        <v>4281</v>
      </c>
      <c r="X57" s="148">
        <f>W57/2080</f>
        <v>2.0581730769230768</v>
      </c>
      <c r="Y57" s="124">
        <f>U57/1450</f>
        <v>2.2370920429137011</v>
      </c>
      <c r="Z57" s="123">
        <f>AE57/1.025</f>
        <v>3324.8780487804879</v>
      </c>
      <c r="AA57" s="123">
        <f>Z57*21%</f>
        <v>698.22439024390246</v>
      </c>
      <c r="AB57" s="123">
        <v>4388</v>
      </c>
      <c r="AC57" s="148">
        <f>AB57/2080</f>
        <v>2.1096153846153847</v>
      </c>
      <c r="AD57" s="124">
        <f>Z57/1450</f>
        <v>2.2930193439865434</v>
      </c>
      <c r="AE57" s="123">
        <v>3408</v>
      </c>
      <c r="AF57" s="123">
        <f>AE57*21%</f>
        <v>715.68</v>
      </c>
      <c r="AG57" s="123">
        <v>4498</v>
      </c>
      <c r="AH57" s="148">
        <f>AG57/2080</f>
        <v>2.1625000000000001</v>
      </c>
      <c r="AI57" s="125">
        <f t="shared" si="25"/>
        <v>2.3503448275862069</v>
      </c>
    </row>
    <row r="58" spans="1:35" x14ac:dyDescent="0.25">
      <c r="A58" s="265"/>
      <c r="B58" s="266"/>
      <c r="C58" s="88" t="s">
        <v>37</v>
      </c>
      <c r="D58" s="88" t="s">
        <v>24</v>
      </c>
      <c r="E58" s="123">
        <f>K58/1.075</f>
        <v>2657.4308596756086</v>
      </c>
      <c r="F58" s="123">
        <f t="shared" si="24"/>
        <v>558.06048053187783</v>
      </c>
      <c r="G58" s="133">
        <v>3315</v>
      </c>
      <c r="H58" s="134">
        <f>E58/1450</f>
        <v>1.8327109377073163</v>
      </c>
      <c r="I58" s="133"/>
      <c r="J58" s="149">
        <f>G58/2080</f>
        <v>1.59375</v>
      </c>
      <c r="K58" s="133">
        <f>P58/1.05</f>
        <v>2856.7381741512791</v>
      </c>
      <c r="L58" s="133">
        <f>K58*21%</f>
        <v>599.91501657176855</v>
      </c>
      <c r="M58" s="133">
        <v>3564</v>
      </c>
      <c r="N58" s="134">
        <f>K58/1450</f>
        <v>1.9701642580353649</v>
      </c>
      <c r="O58" s="149">
        <f>M58/2080</f>
        <v>1.7134615384615384</v>
      </c>
      <c r="P58" s="133">
        <f>U58/1.05</f>
        <v>2999.575082858843</v>
      </c>
      <c r="Q58" s="133">
        <f>P58*21%</f>
        <v>629.91076740035703</v>
      </c>
      <c r="R58" s="133">
        <v>3742</v>
      </c>
      <c r="S58" s="134">
        <f>P58/1450</f>
        <v>2.0686724709371331</v>
      </c>
      <c r="T58" s="149">
        <f>R58/2080</f>
        <v>1.7990384615384616</v>
      </c>
      <c r="U58" s="133">
        <f>Z58/1.025</f>
        <v>3149.5538370017853</v>
      </c>
      <c r="V58" s="133">
        <f>U58*21%</f>
        <v>661.40630577037484</v>
      </c>
      <c r="W58" s="133">
        <v>3929</v>
      </c>
      <c r="X58" s="149">
        <f>W58/2080</f>
        <v>1.8889423076923078</v>
      </c>
      <c r="Y58" s="134">
        <f>U58/1450</f>
        <v>2.1721060944839898</v>
      </c>
      <c r="Z58" s="133">
        <f>AE58/1.025</f>
        <v>3228.2926829268295</v>
      </c>
      <c r="AA58" s="133">
        <f>Z58*21%</f>
        <v>677.9414634146342</v>
      </c>
      <c r="AB58" s="133">
        <v>4027</v>
      </c>
      <c r="AC58" s="149">
        <f>AB58/2080</f>
        <v>1.9360576923076922</v>
      </c>
      <c r="AD58" s="134">
        <f>Z58/1450</f>
        <v>2.2264087468460891</v>
      </c>
      <c r="AE58" s="133">
        <v>3309</v>
      </c>
      <c r="AF58" s="133">
        <f>AE58*21%</f>
        <v>694.89</v>
      </c>
      <c r="AG58" s="133">
        <v>4128</v>
      </c>
      <c r="AH58" s="149">
        <f>AG58/2080</f>
        <v>1.9846153846153847</v>
      </c>
      <c r="AI58" s="125">
        <f t="shared" si="25"/>
        <v>2.2820689655172415</v>
      </c>
    </row>
    <row r="59" spans="1:35" x14ac:dyDescent="0.25">
      <c r="A59" s="265"/>
      <c r="B59" s="266"/>
      <c r="C59" s="88" t="s">
        <v>39</v>
      </c>
      <c r="D59" s="88" t="s">
        <v>24</v>
      </c>
      <c r="E59" s="123">
        <v>2000</v>
      </c>
      <c r="F59" s="123">
        <f t="shared" si="24"/>
        <v>420</v>
      </c>
      <c r="G59" s="123">
        <v>2605.2379217577127</v>
      </c>
      <c r="H59" s="124">
        <v>1.4848890976105518</v>
      </c>
      <c r="I59" s="123"/>
      <c r="J59" s="148">
        <v>1.2525182316142849</v>
      </c>
      <c r="K59" s="123">
        <v>2314.5708809004473</v>
      </c>
      <c r="L59" s="123">
        <v>486.05988498909392</v>
      </c>
      <c r="M59" s="123">
        <v>2800.6307658895412</v>
      </c>
      <c r="N59" s="124">
        <v>1.596255779931343</v>
      </c>
      <c r="O59" s="148">
        <v>1.3464570989853564</v>
      </c>
      <c r="P59" s="123">
        <v>2430.2994249454696</v>
      </c>
      <c r="Q59" s="123">
        <v>510.3628792385486</v>
      </c>
      <c r="R59" s="123">
        <v>2940.662304184018</v>
      </c>
      <c r="S59" s="124">
        <v>1.67606856892791</v>
      </c>
      <c r="T59" s="148">
        <v>1.4137799539346241</v>
      </c>
      <c r="U59" s="123">
        <v>2551.8143961927431</v>
      </c>
      <c r="V59" s="123">
        <v>535.88102320047608</v>
      </c>
      <c r="W59" s="123">
        <v>3087.6954193932193</v>
      </c>
      <c r="X59" s="148">
        <v>1.4844689516313554</v>
      </c>
      <c r="Y59" s="124">
        <v>1.7598719973743056</v>
      </c>
      <c r="Z59" s="123">
        <v>2615.6097560975613</v>
      </c>
      <c r="AA59" s="123">
        <v>549.27804878048789</v>
      </c>
      <c r="AB59" s="123">
        <v>3164.8878048780493</v>
      </c>
      <c r="AC59" s="148">
        <v>1.521580675422139</v>
      </c>
      <c r="AD59" s="124">
        <v>1.8038687973086629</v>
      </c>
      <c r="AE59" s="123">
        <v>2681</v>
      </c>
      <c r="AF59" s="123">
        <v>563.01</v>
      </c>
      <c r="AG59" s="123">
        <v>3244.01</v>
      </c>
      <c r="AH59" s="148">
        <v>1.5596201923076924</v>
      </c>
      <c r="AI59" s="125">
        <f t="shared" si="25"/>
        <v>1.8489655172413793</v>
      </c>
    </row>
    <row r="60" spans="1:35" x14ac:dyDescent="0.25">
      <c r="A60" s="268">
        <v>2</v>
      </c>
      <c r="B60" s="266" t="s">
        <v>46</v>
      </c>
      <c r="C60" s="150" t="s">
        <v>35</v>
      </c>
      <c r="D60" s="88" t="s">
        <v>43</v>
      </c>
      <c r="E60" s="123">
        <f>K60/1.075</f>
        <v>2088.0387534471388</v>
      </c>
      <c r="F60" s="123">
        <f t="shared" si="24"/>
        <v>438.48813822389911</v>
      </c>
      <c r="G60" s="123">
        <f>E60+F60</f>
        <v>2526.5268916710379</v>
      </c>
      <c r="H60" s="124">
        <f>E60/1450</f>
        <v>1.4400267265152682</v>
      </c>
      <c r="I60" s="123"/>
      <c r="J60" s="148">
        <f>G60/2080</f>
        <v>1.2146763902264606</v>
      </c>
      <c r="K60" s="123">
        <f>P60/1.05</f>
        <v>2244.6416599556742</v>
      </c>
      <c r="L60" s="123">
        <f>K60*21%</f>
        <v>471.37474859069158</v>
      </c>
      <c r="M60" s="123">
        <f>K60+L60</f>
        <v>2716.0164085463657</v>
      </c>
      <c r="N60" s="124">
        <f>K60/1450</f>
        <v>1.5480287310039131</v>
      </c>
      <c r="O60" s="148">
        <f>M60/2080</f>
        <v>1.3057771194934451</v>
      </c>
      <c r="P60" s="123">
        <f>U60/1.05</f>
        <v>2356.8737429534581</v>
      </c>
      <c r="Q60" s="123">
        <f>P60*21%</f>
        <v>494.9434860202262</v>
      </c>
      <c r="R60" s="123">
        <f>P60+Q60</f>
        <v>2851.8172289736845</v>
      </c>
      <c r="S60" s="124">
        <f>P60/1450</f>
        <v>1.625430167554109</v>
      </c>
      <c r="T60" s="148">
        <f>R60/2080</f>
        <v>1.3710659754681176</v>
      </c>
      <c r="U60" s="123">
        <f>Z60/1.025</f>
        <v>2474.717430101131</v>
      </c>
      <c r="V60" s="123">
        <f>U60*21%</f>
        <v>519.69066032123749</v>
      </c>
      <c r="W60" s="123">
        <f>U60+V60</f>
        <v>2994.4080904223683</v>
      </c>
      <c r="X60" s="148">
        <f>W60/2080</f>
        <v>1.4396192742415233</v>
      </c>
      <c r="Y60" s="124">
        <f>U60/1450</f>
        <v>1.7067016759318145</v>
      </c>
      <c r="Z60" s="123">
        <f>AE60/1.025</f>
        <v>2536.5853658536589</v>
      </c>
      <c r="AA60" s="123">
        <f>Z60*21%</f>
        <v>532.68292682926835</v>
      </c>
      <c r="AB60" s="123">
        <f>Z60+AA60</f>
        <v>3069.2682926829275</v>
      </c>
      <c r="AC60" s="148">
        <f>AB60/2080</f>
        <v>1.4756097560975614</v>
      </c>
      <c r="AD60" s="124">
        <f>Z60/1450</f>
        <v>1.7493692178301097</v>
      </c>
      <c r="AE60" s="123">
        <v>2600</v>
      </c>
      <c r="AF60" s="123">
        <f>AE60*21%</f>
        <v>546</v>
      </c>
      <c r="AG60" s="123">
        <f>AE60+AF60</f>
        <v>3146</v>
      </c>
      <c r="AH60" s="148">
        <f>AG60/2080</f>
        <v>1.5125</v>
      </c>
      <c r="AI60" s="125">
        <f t="shared" si="25"/>
        <v>1.7931034482758621</v>
      </c>
    </row>
    <row r="61" spans="1:35" x14ac:dyDescent="0.25">
      <c r="A61" s="268"/>
      <c r="B61" s="266"/>
      <c r="C61" s="81" t="s">
        <v>36</v>
      </c>
      <c r="D61" s="88" t="s">
        <v>43</v>
      </c>
      <c r="E61" s="123">
        <f>K61/1.075</f>
        <v>2047.8841620346934</v>
      </c>
      <c r="F61" s="123">
        <f t="shared" si="24"/>
        <v>430.05567402728559</v>
      </c>
      <c r="G61" s="123">
        <f>E61+F61</f>
        <v>2477.9398360619789</v>
      </c>
      <c r="H61" s="124">
        <f>E61/1450</f>
        <v>1.4123339048515127</v>
      </c>
      <c r="I61" s="123"/>
      <c r="J61" s="148">
        <f>G61/2080</f>
        <v>1.1913172288759515</v>
      </c>
      <c r="K61" s="123">
        <f>P61/1.05</f>
        <v>2201.4754741872953</v>
      </c>
      <c r="L61" s="123">
        <f>K61*21%</f>
        <v>462.30984957933197</v>
      </c>
      <c r="M61" s="123">
        <f>K61+L61</f>
        <v>2663.7853237666272</v>
      </c>
      <c r="N61" s="124">
        <f>K61/1450</f>
        <v>1.5182589477153761</v>
      </c>
      <c r="O61" s="148">
        <f>M61/2080</f>
        <v>1.2806660210416476</v>
      </c>
      <c r="P61" s="123">
        <f>U61/1.05</f>
        <v>2311.5492478966603</v>
      </c>
      <c r="Q61" s="123">
        <f>P61*21%</f>
        <v>485.42534205829867</v>
      </c>
      <c r="R61" s="123">
        <f>P61+Q61</f>
        <v>2796.9745899549589</v>
      </c>
      <c r="S61" s="124">
        <f>P61/1450</f>
        <v>1.594171895101145</v>
      </c>
      <c r="T61" s="148">
        <f>R61/2080</f>
        <v>1.3446993220937302</v>
      </c>
      <c r="U61" s="123">
        <f>Z61/1.025</f>
        <v>2427.1267102914935</v>
      </c>
      <c r="V61" s="123">
        <f>U61*21%</f>
        <v>509.69660916121364</v>
      </c>
      <c r="W61" s="123">
        <f>U61+V61</f>
        <v>2936.823319452707</v>
      </c>
      <c r="X61" s="148">
        <f>W61/2080</f>
        <v>1.4119342881984167</v>
      </c>
      <c r="Y61" s="124">
        <f>U61/1450</f>
        <v>1.6738804898562025</v>
      </c>
      <c r="Z61" s="123">
        <f>AE61/1.025</f>
        <v>2487.8048780487807</v>
      </c>
      <c r="AA61" s="123">
        <f>Z61*21%</f>
        <v>522.43902439024396</v>
      </c>
      <c r="AB61" s="123">
        <f>Z61+AA61</f>
        <v>3010.2439024390246</v>
      </c>
      <c r="AC61" s="148">
        <f>AB61/2080</f>
        <v>1.4472326454033773</v>
      </c>
      <c r="AD61" s="124">
        <f>Z61/1450</f>
        <v>1.7157275021026073</v>
      </c>
      <c r="AE61" s="123">
        <v>2550</v>
      </c>
      <c r="AF61" s="123">
        <f>AE61*21%</f>
        <v>535.5</v>
      </c>
      <c r="AG61" s="123">
        <f>AE61+AF61</f>
        <v>3085.5</v>
      </c>
      <c r="AH61" s="148">
        <f>AG61/2080</f>
        <v>1.4834134615384615</v>
      </c>
      <c r="AI61" s="125">
        <f t="shared" si="25"/>
        <v>1.7586206896551724</v>
      </c>
    </row>
    <row r="62" spans="1:35" x14ac:dyDescent="0.25">
      <c r="A62" s="268"/>
      <c r="B62" s="266"/>
      <c r="C62" s="95" t="s">
        <v>37</v>
      </c>
      <c r="D62" s="88" t="s">
        <v>43</v>
      </c>
      <c r="E62" s="123">
        <f>K62/1.075</f>
        <v>2007.7295706222487</v>
      </c>
      <c r="F62" s="123">
        <f t="shared" si="24"/>
        <v>421.62320983067224</v>
      </c>
      <c r="G62" s="123">
        <f>E62+F62</f>
        <v>2429.3527804529208</v>
      </c>
      <c r="H62" s="124">
        <f>E62/1450</f>
        <v>1.3846410831877578</v>
      </c>
      <c r="I62" s="123"/>
      <c r="J62" s="148">
        <f>G62/2080</f>
        <v>1.1679580675254426</v>
      </c>
      <c r="K62" s="123">
        <f>P62/1.05</f>
        <v>2158.3092884189173</v>
      </c>
      <c r="L62" s="123">
        <f>K62*21%</f>
        <v>453.24495056797264</v>
      </c>
      <c r="M62" s="123">
        <f>K62+L62</f>
        <v>2611.5542389868897</v>
      </c>
      <c r="N62" s="124">
        <f>K62/1450</f>
        <v>1.4884891644268394</v>
      </c>
      <c r="O62" s="148">
        <f>M62/2080</f>
        <v>1.2555549225898508</v>
      </c>
      <c r="P62" s="123">
        <f>U62/1.05</f>
        <v>2266.2247528398634</v>
      </c>
      <c r="Q62" s="123">
        <f>P62*21%</f>
        <v>475.9071980963713</v>
      </c>
      <c r="R62" s="123">
        <f>P62+Q62</f>
        <v>2742.1319509362347</v>
      </c>
      <c r="S62" s="124">
        <f>P62/1450</f>
        <v>1.5629136226481817</v>
      </c>
      <c r="T62" s="148">
        <f>R62/2080</f>
        <v>1.3183326687193435</v>
      </c>
      <c r="U62" s="123">
        <f>Z62/1.025</f>
        <v>2379.5359904818565</v>
      </c>
      <c r="V62" s="123">
        <f>U62*21%</f>
        <v>499.70255800118986</v>
      </c>
      <c r="W62" s="123">
        <f>U62+V62</f>
        <v>2879.2385484830465</v>
      </c>
      <c r="X62" s="148">
        <f>W62/2080</f>
        <v>1.3842493021553108</v>
      </c>
      <c r="Y62" s="124">
        <f>U62/1450</f>
        <v>1.6410593037805907</v>
      </c>
      <c r="Z62" s="123">
        <f>AE62/1.025</f>
        <v>2439.0243902439029</v>
      </c>
      <c r="AA62" s="123">
        <f>Z62*21%</f>
        <v>512.19512195121956</v>
      </c>
      <c r="AB62" s="123">
        <f>Z62+AA62</f>
        <v>2951.2195121951227</v>
      </c>
      <c r="AC62" s="148">
        <f>AB62/2080</f>
        <v>1.4188555347091936</v>
      </c>
      <c r="AD62" s="124">
        <f>Z62/1450</f>
        <v>1.6820857863751055</v>
      </c>
      <c r="AE62" s="123">
        <v>2500</v>
      </c>
      <c r="AF62" s="123">
        <f>AE62*21%</f>
        <v>525</v>
      </c>
      <c r="AG62" s="123">
        <f>AE62+AF62</f>
        <v>3025</v>
      </c>
      <c r="AH62" s="148">
        <f>AG62/2080</f>
        <v>1.4543269230769231</v>
      </c>
      <c r="AI62" s="125">
        <f t="shared" si="25"/>
        <v>1.7241379310344827</v>
      </c>
    </row>
    <row r="63" spans="1:35" x14ac:dyDescent="0.25">
      <c r="A63" s="268"/>
      <c r="B63" s="266"/>
      <c r="C63" s="95" t="s">
        <v>39</v>
      </c>
      <c r="D63" s="88" t="s">
        <v>43</v>
      </c>
      <c r="E63" s="137">
        <f>K63/1.075</f>
        <v>1967.5749792098036</v>
      </c>
      <c r="F63" s="123">
        <f t="shared" si="24"/>
        <v>413.19074563405871</v>
      </c>
      <c r="G63" s="123">
        <f>E63+F63</f>
        <v>2380.7657248438622</v>
      </c>
      <c r="H63" s="124">
        <f>E63/1450</f>
        <v>1.3569482615240025</v>
      </c>
      <c r="I63" s="123"/>
      <c r="J63" s="148">
        <f>G63/2080</f>
        <v>1.1445989061749338</v>
      </c>
      <c r="K63" s="137">
        <f>P63/1.05</f>
        <v>2115.1431026505388</v>
      </c>
      <c r="L63" s="123">
        <f>K63*21%</f>
        <v>444.18005155661314</v>
      </c>
      <c r="M63" s="123">
        <f>K63+L63</f>
        <v>2559.3231542071521</v>
      </c>
      <c r="N63" s="124">
        <f>K63/1450</f>
        <v>1.4587193811383026</v>
      </c>
      <c r="O63" s="148">
        <f>M63/2080</f>
        <v>1.230443824138054</v>
      </c>
      <c r="P63" s="137">
        <f>U63/1.05</f>
        <v>2220.9002577830661</v>
      </c>
      <c r="Q63" s="123">
        <f>P63*21%</f>
        <v>466.38905413444388</v>
      </c>
      <c r="R63" s="123">
        <f>P63+Q63</f>
        <v>2687.2893119175101</v>
      </c>
      <c r="S63" s="124">
        <f>P63/1450</f>
        <v>1.5316553501952179</v>
      </c>
      <c r="T63" s="148">
        <f>R63/2080</f>
        <v>1.2919660153449568</v>
      </c>
      <c r="U63" s="137">
        <f>Z63/1.025</f>
        <v>2331.9452706722195</v>
      </c>
      <c r="V63" s="123">
        <f>U63*21%</f>
        <v>489.70850684116607</v>
      </c>
      <c r="W63" s="123">
        <f>U63+V63</f>
        <v>2821.6537775133856</v>
      </c>
      <c r="X63" s="148">
        <f>W63/2080</f>
        <v>1.3565643161122047</v>
      </c>
      <c r="Y63" s="124">
        <f>U63/1450</f>
        <v>1.6082381177049789</v>
      </c>
      <c r="Z63" s="137">
        <f>AE63/1.025</f>
        <v>2390.2439024390246</v>
      </c>
      <c r="AA63" s="123">
        <f>Z63*21%</f>
        <v>501.95121951219517</v>
      </c>
      <c r="AB63" s="123">
        <f>Z63+AA63</f>
        <v>2892.1951219512198</v>
      </c>
      <c r="AC63" s="148">
        <f>AB63/2080</f>
        <v>1.3904784240150094</v>
      </c>
      <c r="AD63" s="124">
        <f>Z63/1450</f>
        <v>1.6484440706476031</v>
      </c>
      <c r="AE63" s="137">
        <v>2450</v>
      </c>
      <c r="AF63" s="123">
        <f>AE63*21%</f>
        <v>514.5</v>
      </c>
      <c r="AG63" s="123">
        <f>AE63+AF63</f>
        <v>2964.5</v>
      </c>
      <c r="AH63" s="148">
        <f>AG63/2080</f>
        <v>1.4252403846153847</v>
      </c>
      <c r="AI63" s="125">
        <f t="shared" si="25"/>
        <v>1.6896551724137931</v>
      </c>
    </row>
    <row r="66" spans="1:35" ht="15.75" thickBot="1" x14ac:dyDescent="0.3">
      <c r="A66" s="6" t="s">
        <v>47</v>
      </c>
      <c r="B66" s="6"/>
      <c r="AE66" s="26" t="s">
        <v>9</v>
      </c>
      <c r="AF66" s="26"/>
      <c r="AG66" s="26"/>
      <c r="AH66" s="49"/>
    </row>
    <row r="67" spans="1:35" ht="15.75" customHeight="1" thickBot="1" x14ac:dyDescent="0.3">
      <c r="A67" s="51" t="s">
        <v>10</v>
      </c>
      <c r="B67" s="51" t="s">
        <v>11</v>
      </c>
      <c r="C67" s="51" t="s">
        <v>18</v>
      </c>
      <c r="D67" s="15" t="s">
        <v>19</v>
      </c>
      <c r="E67" s="262" t="s">
        <v>30</v>
      </c>
      <c r="F67" s="262"/>
      <c r="G67" s="262"/>
      <c r="H67" s="262"/>
      <c r="I67" s="262"/>
      <c r="J67" s="262"/>
      <c r="K67" s="262"/>
      <c r="L67" s="262"/>
      <c r="M67" s="262"/>
      <c r="N67" s="262"/>
      <c r="O67" s="262"/>
      <c r="P67" s="262"/>
      <c r="Q67" s="262"/>
      <c r="R67" s="262"/>
      <c r="S67" s="262"/>
      <c r="T67" s="262"/>
      <c r="U67" s="262"/>
      <c r="V67" s="262"/>
      <c r="W67" s="262"/>
      <c r="X67" s="262"/>
      <c r="Y67" s="262"/>
      <c r="Z67" s="262"/>
      <c r="AA67" s="262"/>
      <c r="AB67" s="262"/>
      <c r="AC67" s="262"/>
      <c r="AD67" s="262"/>
      <c r="AE67" s="262"/>
      <c r="AF67" s="262"/>
      <c r="AG67" s="262"/>
      <c r="AH67" s="262"/>
      <c r="AI67" s="262"/>
    </row>
    <row r="68" spans="1:35" ht="15.75" thickBot="1" x14ac:dyDescent="0.3">
      <c r="A68" s="107" t="s">
        <v>14</v>
      </c>
      <c r="B68" s="107"/>
      <c r="C68" s="107" t="s">
        <v>48</v>
      </c>
      <c r="D68" s="20" t="s">
        <v>21</v>
      </c>
      <c r="E68" s="262"/>
      <c r="F68" s="262"/>
      <c r="G68" s="262"/>
      <c r="H68" s="262"/>
      <c r="I68" s="262"/>
      <c r="J68" s="262"/>
      <c r="K68" s="262"/>
      <c r="L68" s="262"/>
      <c r="M68" s="262"/>
      <c r="N68" s="262"/>
      <c r="O68" s="262"/>
      <c r="P68" s="262"/>
      <c r="Q68" s="262"/>
      <c r="R68" s="262"/>
      <c r="S68" s="262"/>
      <c r="T68" s="262"/>
      <c r="U68" s="262"/>
      <c r="V68" s="262"/>
      <c r="W68" s="262"/>
      <c r="X68" s="262"/>
      <c r="Y68" s="262"/>
      <c r="Z68" s="262"/>
      <c r="AA68" s="262"/>
      <c r="AB68" s="262"/>
      <c r="AC68" s="262"/>
      <c r="AD68" s="262"/>
      <c r="AE68" s="262"/>
      <c r="AF68" s="262"/>
      <c r="AG68" s="262"/>
      <c r="AH68" s="262"/>
      <c r="AI68" s="262"/>
    </row>
    <row r="69" spans="1:35" ht="15.75" thickBot="1" x14ac:dyDescent="0.3">
      <c r="A69" s="139"/>
      <c r="B69" s="139"/>
      <c r="C69" s="140"/>
      <c r="D69" s="110"/>
      <c r="E69" s="151">
        <v>0</v>
      </c>
      <c r="F69" s="112">
        <v>0.21</v>
      </c>
      <c r="G69" s="152">
        <v>0</v>
      </c>
      <c r="H69" s="153" t="s">
        <v>13</v>
      </c>
      <c r="I69" s="154"/>
      <c r="J69" s="155" t="s">
        <v>32</v>
      </c>
      <c r="K69" s="152">
        <v>1</v>
      </c>
      <c r="L69" s="156">
        <v>0.21</v>
      </c>
      <c r="M69" s="152">
        <v>1</v>
      </c>
      <c r="N69" s="153" t="s">
        <v>13</v>
      </c>
      <c r="O69" s="157" t="s">
        <v>33</v>
      </c>
      <c r="P69" s="152">
        <v>2</v>
      </c>
      <c r="Q69" s="156">
        <v>0.21</v>
      </c>
      <c r="R69" s="152">
        <v>2</v>
      </c>
      <c r="S69" s="153" t="s">
        <v>13</v>
      </c>
      <c r="T69" s="153" t="s">
        <v>13</v>
      </c>
      <c r="U69" s="152">
        <v>3</v>
      </c>
      <c r="V69" s="156">
        <v>0.21</v>
      </c>
      <c r="W69" s="152">
        <v>3</v>
      </c>
      <c r="X69" s="153" t="s">
        <v>13</v>
      </c>
      <c r="Y69" s="153" t="s">
        <v>13</v>
      </c>
      <c r="Z69" s="152">
        <v>4</v>
      </c>
      <c r="AA69" s="156">
        <v>0.21</v>
      </c>
      <c r="AB69" s="152">
        <v>4</v>
      </c>
      <c r="AC69" s="153" t="s">
        <v>13</v>
      </c>
      <c r="AD69" s="153" t="s">
        <v>13</v>
      </c>
      <c r="AE69" s="152">
        <v>5</v>
      </c>
      <c r="AF69" s="156">
        <v>0.21</v>
      </c>
      <c r="AG69" s="152">
        <v>5</v>
      </c>
      <c r="AH69" s="155" t="s">
        <v>13</v>
      </c>
      <c r="AI69" s="118"/>
    </row>
    <row r="70" spans="1:35" x14ac:dyDescent="0.25">
      <c r="A70" s="265">
        <v>1</v>
      </c>
      <c r="B70" s="266" t="s">
        <v>49</v>
      </c>
      <c r="C70" s="150" t="s">
        <v>50</v>
      </c>
      <c r="D70" s="74" t="s">
        <v>24</v>
      </c>
      <c r="E70" s="158">
        <f t="shared" ref="E70:E75" si="26">K70/1.075</f>
        <v>2525.7237998427886</v>
      </c>
      <c r="F70" s="158">
        <f t="shared" ref="F70:F78" si="27">E70*21%</f>
        <v>530.40199796698562</v>
      </c>
      <c r="G70" s="158">
        <f>E70+F70</f>
        <v>3056.1257978097742</v>
      </c>
      <c r="H70" s="159">
        <f t="shared" ref="H70:H78" si="28">E70/1450</f>
        <v>1.741878482650199</v>
      </c>
      <c r="I70" s="158"/>
      <c r="J70" s="160">
        <f t="shared" ref="J70:J78" si="29">G70/2080</f>
        <v>1.4692912489470069</v>
      </c>
      <c r="K70" s="119">
        <f t="shared" ref="K70:K75" si="30">P70/1.05</f>
        <v>2715.1530848309976</v>
      </c>
      <c r="L70" s="158">
        <f t="shared" ref="L70:L78" si="31">K70*21%</f>
        <v>570.18214781450945</v>
      </c>
      <c r="M70" s="158">
        <f>K70+L70</f>
        <v>3285.3352326455069</v>
      </c>
      <c r="N70" s="159">
        <f t="shared" ref="N70:N78" si="32">K70/1450</f>
        <v>1.8725193688489639</v>
      </c>
      <c r="O70" s="160">
        <f t="shared" ref="O70:O78" si="33">M70/2080</f>
        <v>1.5794880926180321</v>
      </c>
      <c r="P70" s="119">
        <f t="shared" ref="P70:P76" si="34">U70/1.05</f>
        <v>2850.9107390725476</v>
      </c>
      <c r="Q70" s="158">
        <f t="shared" ref="Q70:Q78" si="35">P70*21%</f>
        <v>598.69125520523494</v>
      </c>
      <c r="R70" s="158">
        <f>P70+Q70</f>
        <v>3449.6019942777825</v>
      </c>
      <c r="S70" s="159">
        <f t="shared" ref="S70:S78" si="36">P70/1450</f>
        <v>1.9661453372914122</v>
      </c>
      <c r="T70" s="160">
        <f t="shared" ref="T70:T78" si="37">R70/2080</f>
        <v>1.6584624972489339</v>
      </c>
      <c r="U70" s="119">
        <f t="shared" ref="U70:U76" si="38">Z70/1.025</f>
        <v>2993.4562760261751</v>
      </c>
      <c r="V70" s="158">
        <f t="shared" ref="V70:V78" si="39">U70*21%</f>
        <v>628.62581796549671</v>
      </c>
      <c r="W70" s="158">
        <f>U70+V70</f>
        <v>3622.0820939916721</v>
      </c>
      <c r="X70" s="160">
        <f t="shared" ref="X70:X78" si="40">W70/2080</f>
        <v>1.7413856221113808</v>
      </c>
      <c r="Y70" s="159">
        <f t="shared" ref="Y70:Y78" si="41">U70/1450</f>
        <v>2.0644526041559828</v>
      </c>
      <c r="Z70" s="119">
        <f t="shared" ref="Z70:Z75" si="42">AE70/1.025</f>
        <v>3068.2926829268295</v>
      </c>
      <c r="AA70" s="158">
        <f t="shared" ref="AA70:AA78" si="43">Z70*21%</f>
        <v>644.34146341463418</v>
      </c>
      <c r="AB70" s="158">
        <f>Z70+AA70</f>
        <v>3712.6341463414637</v>
      </c>
      <c r="AC70" s="160">
        <f t="shared" ref="AC70:AC78" si="44">AB70/2080</f>
        <v>1.7849202626641654</v>
      </c>
      <c r="AD70" s="159">
        <f t="shared" ref="AD70:AD78" si="45">Z70/1450</f>
        <v>2.1160639192598825</v>
      </c>
      <c r="AE70" s="161">
        <v>3145</v>
      </c>
      <c r="AF70" s="158">
        <f t="shared" ref="AF70:AF78" si="46">AE70*21%</f>
        <v>660.44999999999993</v>
      </c>
      <c r="AG70" s="158">
        <f>AE70+AF70</f>
        <v>3805.45</v>
      </c>
      <c r="AH70" s="160">
        <f t="shared" ref="AH70:AH78" si="47">AG70/2080</f>
        <v>1.8295432692307692</v>
      </c>
      <c r="AI70" s="122">
        <f t="shared" ref="AI70:AI78" si="48">AE70/1450</f>
        <v>2.1689655172413791</v>
      </c>
    </row>
    <row r="71" spans="1:35" x14ac:dyDescent="0.25">
      <c r="A71" s="265"/>
      <c r="B71" s="266"/>
      <c r="C71" s="162" t="s">
        <v>51</v>
      </c>
      <c r="D71" s="74" t="s">
        <v>24</v>
      </c>
      <c r="E71" s="123">
        <f t="shared" si="26"/>
        <v>2426.1404131399254</v>
      </c>
      <c r="F71" s="163">
        <f t="shared" si="27"/>
        <v>509.48948675938431</v>
      </c>
      <c r="G71" s="163">
        <f>E71+F71</f>
        <v>2935.6298998993097</v>
      </c>
      <c r="H71" s="164">
        <f t="shared" si="28"/>
        <v>1.6732002849240866</v>
      </c>
      <c r="I71" s="158"/>
      <c r="J71" s="160">
        <f t="shared" si="29"/>
        <v>1.4113605287977451</v>
      </c>
      <c r="K71" s="123">
        <f t="shared" si="30"/>
        <v>2608.1009441254196</v>
      </c>
      <c r="L71" s="163">
        <f t="shared" si="31"/>
        <v>547.70119826633811</v>
      </c>
      <c r="M71" s="163">
        <f>K71+L71</f>
        <v>3155.8021423917576</v>
      </c>
      <c r="N71" s="164">
        <f t="shared" si="32"/>
        <v>1.7986903062933928</v>
      </c>
      <c r="O71" s="160">
        <f t="shared" si="33"/>
        <v>1.5172125684575757</v>
      </c>
      <c r="P71" s="123">
        <f t="shared" si="34"/>
        <v>2738.5059913316904</v>
      </c>
      <c r="Q71" s="163">
        <f t="shared" si="35"/>
        <v>575.08625817965492</v>
      </c>
      <c r="R71" s="163">
        <f>P71+Q71</f>
        <v>3313.5922495113455</v>
      </c>
      <c r="S71" s="164">
        <f t="shared" si="36"/>
        <v>1.8886248216080623</v>
      </c>
      <c r="T71" s="160">
        <f t="shared" si="37"/>
        <v>1.5930731968804546</v>
      </c>
      <c r="U71" s="123">
        <f t="shared" si="38"/>
        <v>2875.4312908982752</v>
      </c>
      <c r="V71" s="163">
        <f t="shared" si="39"/>
        <v>603.84057108863772</v>
      </c>
      <c r="W71" s="163">
        <f>U71+V71</f>
        <v>3479.2718619869129</v>
      </c>
      <c r="X71" s="160">
        <f t="shared" si="40"/>
        <v>1.6727268567244773</v>
      </c>
      <c r="Y71" s="164">
        <f t="shared" si="41"/>
        <v>1.9830560626884657</v>
      </c>
      <c r="Z71" s="123">
        <f t="shared" si="42"/>
        <v>2947.3170731707319</v>
      </c>
      <c r="AA71" s="163">
        <f t="shared" si="43"/>
        <v>618.93658536585372</v>
      </c>
      <c r="AB71" s="163">
        <f>Z71+AA71</f>
        <v>3566.2536585365856</v>
      </c>
      <c r="AC71" s="160">
        <f t="shared" si="44"/>
        <v>1.7145450281425891</v>
      </c>
      <c r="AD71" s="164">
        <f t="shared" si="45"/>
        <v>2.032632464255677</v>
      </c>
      <c r="AE71" s="165">
        <v>3021</v>
      </c>
      <c r="AF71" s="163">
        <f t="shared" si="46"/>
        <v>634.41</v>
      </c>
      <c r="AG71" s="163">
        <f>AE71+AF71</f>
        <v>3655.41</v>
      </c>
      <c r="AH71" s="160">
        <f t="shared" si="47"/>
        <v>1.7574086538461537</v>
      </c>
      <c r="AI71" s="125">
        <f t="shared" si="48"/>
        <v>2.0834482758620689</v>
      </c>
    </row>
    <row r="72" spans="1:35" x14ac:dyDescent="0.25">
      <c r="A72" s="88">
        <v>2</v>
      </c>
      <c r="B72" s="166" t="s">
        <v>52</v>
      </c>
      <c r="C72" s="88" t="s">
        <v>51</v>
      </c>
      <c r="D72" s="88" t="s">
        <v>43</v>
      </c>
      <c r="E72" s="123">
        <f t="shared" si="26"/>
        <v>2092.8573044166315</v>
      </c>
      <c r="F72" s="163">
        <f t="shared" si="27"/>
        <v>439.50003392749261</v>
      </c>
      <c r="G72" s="163">
        <v>2540</v>
      </c>
      <c r="H72" s="164">
        <f t="shared" si="28"/>
        <v>1.4433498651149181</v>
      </c>
      <c r="I72" s="158"/>
      <c r="J72" s="160">
        <f t="shared" si="29"/>
        <v>1.2211538461538463</v>
      </c>
      <c r="K72" s="123">
        <f t="shared" si="30"/>
        <v>2249.8216022478787</v>
      </c>
      <c r="L72" s="163">
        <f t="shared" si="31"/>
        <v>472.46253647205452</v>
      </c>
      <c r="M72" s="163">
        <v>2730</v>
      </c>
      <c r="N72" s="164">
        <f t="shared" si="32"/>
        <v>1.551601104998537</v>
      </c>
      <c r="O72" s="160">
        <f t="shared" si="33"/>
        <v>1.3125</v>
      </c>
      <c r="P72" s="123">
        <f t="shared" si="34"/>
        <v>2362.3126823602729</v>
      </c>
      <c r="Q72" s="163">
        <f t="shared" si="35"/>
        <v>496.0856632956573</v>
      </c>
      <c r="R72" s="163">
        <v>2866</v>
      </c>
      <c r="S72" s="164">
        <f t="shared" si="36"/>
        <v>1.629181160248464</v>
      </c>
      <c r="T72" s="160">
        <f t="shared" si="37"/>
        <v>1.3778846153846154</v>
      </c>
      <c r="U72" s="123">
        <f t="shared" si="38"/>
        <v>2480.4283164782869</v>
      </c>
      <c r="V72" s="163">
        <f t="shared" si="39"/>
        <v>520.88994646044023</v>
      </c>
      <c r="W72" s="163">
        <v>3010</v>
      </c>
      <c r="X72" s="160">
        <f t="shared" si="40"/>
        <v>1.4471153846153846</v>
      </c>
      <c r="Y72" s="164">
        <f t="shared" si="41"/>
        <v>1.7106402182608875</v>
      </c>
      <c r="Z72" s="123">
        <f t="shared" si="42"/>
        <v>2542.439024390244</v>
      </c>
      <c r="AA72" s="163">
        <f t="shared" si="43"/>
        <v>533.91219512195119</v>
      </c>
      <c r="AB72" s="163">
        <v>3085</v>
      </c>
      <c r="AC72" s="160">
        <f t="shared" si="44"/>
        <v>1.4831730769230769</v>
      </c>
      <c r="AD72" s="164">
        <f t="shared" si="45"/>
        <v>1.7534062237174097</v>
      </c>
      <c r="AE72" s="165">
        <v>2606</v>
      </c>
      <c r="AF72" s="163">
        <f t="shared" si="46"/>
        <v>547.26</v>
      </c>
      <c r="AG72" s="163">
        <v>3162</v>
      </c>
      <c r="AH72" s="160">
        <f t="shared" si="47"/>
        <v>1.5201923076923076</v>
      </c>
      <c r="AI72" s="125">
        <f t="shared" si="48"/>
        <v>1.7972413793103448</v>
      </c>
    </row>
    <row r="73" spans="1:35" x14ac:dyDescent="0.25">
      <c r="A73" s="167">
        <v>3</v>
      </c>
      <c r="B73" s="168" t="s">
        <v>53</v>
      </c>
      <c r="C73" s="169" t="s">
        <v>51</v>
      </c>
      <c r="D73" s="169" t="s">
        <v>43</v>
      </c>
      <c r="E73" s="170">
        <f t="shared" si="26"/>
        <v>2083.2202024776452</v>
      </c>
      <c r="F73" s="163">
        <f t="shared" si="27"/>
        <v>437.4762425203055</v>
      </c>
      <c r="G73" s="163">
        <f>E73+F73</f>
        <v>2520.6964449979505</v>
      </c>
      <c r="H73" s="164">
        <f t="shared" si="28"/>
        <v>1.4367035879156174</v>
      </c>
      <c r="I73" s="158"/>
      <c r="J73" s="160">
        <f t="shared" si="29"/>
        <v>1.2118732908643992</v>
      </c>
      <c r="K73" s="170">
        <f t="shared" si="30"/>
        <v>2239.4617176634683</v>
      </c>
      <c r="L73" s="163">
        <f t="shared" si="31"/>
        <v>470.28696070932835</v>
      </c>
      <c r="M73" s="163">
        <f>K73+L73</f>
        <v>2709.7486783727968</v>
      </c>
      <c r="N73" s="164">
        <f t="shared" si="32"/>
        <v>1.5444563570092884</v>
      </c>
      <c r="O73" s="160">
        <f t="shared" si="33"/>
        <v>1.3027637876792293</v>
      </c>
      <c r="P73" s="170">
        <f t="shared" si="34"/>
        <v>2351.4348035466419</v>
      </c>
      <c r="Q73" s="163">
        <f t="shared" si="35"/>
        <v>493.80130874479477</v>
      </c>
      <c r="R73" s="163">
        <f>P73+Q73</f>
        <v>2845.2361122914367</v>
      </c>
      <c r="S73" s="164">
        <f t="shared" si="36"/>
        <v>1.621679174859753</v>
      </c>
      <c r="T73" s="160">
        <f t="shared" si="37"/>
        <v>1.3679019770631908</v>
      </c>
      <c r="U73" s="170">
        <f t="shared" si="38"/>
        <v>2469.0065437239741</v>
      </c>
      <c r="V73" s="163">
        <f t="shared" si="39"/>
        <v>518.49137418203452</v>
      </c>
      <c r="W73" s="163">
        <f>U73+V73</f>
        <v>2987.4979179060088</v>
      </c>
      <c r="X73" s="160">
        <f t="shared" si="40"/>
        <v>1.4362970759163503</v>
      </c>
      <c r="Y73" s="164">
        <f t="shared" si="41"/>
        <v>1.7027631336027407</v>
      </c>
      <c r="Z73" s="170">
        <f t="shared" si="42"/>
        <v>2530.7317073170734</v>
      </c>
      <c r="AA73" s="163">
        <f t="shared" si="43"/>
        <v>531.45365853658541</v>
      </c>
      <c r="AB73" s="163">
        <f>Z73+AA73</f>
        <v>3062.1853658536588</v>
      </c>
      <c r="AC73" s="160">
        <f t="shared" si="44"/>
        <v>1.472204502814259</v>
      </c>
      <c r="AD73" s="164">
        <f t="shared" si="45"/>
        <v>1.7453322119428092</v>
      </c>
      <c r="AE73" s="168">
        <v>2594</v>
      </c>
      <c r="AF73" s="163">
        <f t="shared" si="46"/>
        <v>544.74</v>
      </c>
      <c r="AG73" s="163">
        <f>AE73+AF73</f>
        <v>3138.74</v>
      </c>
      <c r="AH73" s="160">
        <f t="shared" si="47"/>
        <v>1.5090096153846153</v>
      </c>
      <c r="AI73" s="125">
        <f t="shared" si="48"/>
        <v>1.7889655172413792</v>
      </c>
    </row>
    <row r="74" spans="1:35" ht="15.75" customHeight="1" x14ac:dyDescent="0.25">
      <c r="A74" s="88">
        <v>4</v>
      </c>
      <c r="B74" s="25" t="s">
        <v>54</v>
      </c>
      <c r="C74" s="88" t="s">
        <v>51</v>
      </c>
      <c r="D74" s="88" t="s">
        <v>43</v>
      </c>
      <c r="E74" s="123">
        <f t="shared" si="26"/>
        <v>1951.5131426448256</v>
      </c>
      <c r="F74" s="163">
        <f t="shared" si="27"/>
        <v>409.81775995541335</v>
      </c>
      <c r="G74" s="163">
        <v>2370</v>
      </c>
      <c r="H74" s="164">
        <f t="shared" si="28"/>
        <v>1.3458711328585005</v>
      </c>
      <c r="I74" s="158"/>
      <c r="J74" s="160">
        <f t="shared" si="29"/>
        <v>1.1394230769230769</v>
      </c>
      <c r="K74" s="123">
        <f t="shared" si="30"/>
        <v>2097.8766283431873</v>
      </c>
      <c r="L74" s="163">
        <f t="shared" si="31"/>
        <v>440.55409195206931</v>
      </c>
      <c r="M74" s="163">
        <v>2548</v>
      </c>
      <c r="N74" s="164">
        <f t="shared" si="32"/>
        <v>1.4468114678228878</v>
      </c>
      <c r="O74" s="160">
        <f t="shared" si="33"/>
        <v>1.2250000000000001</v>
      </c>
      <c r="P74" s="123">
        <f t="shared" si="34"/>
        <v>2202.770459760347</v>
      </c>
      <c r="Q74" s="163">
        <f t="shared" si="35"/>
        <v>462.58179654967284</v>
      </c>
      <c r="R74" s="163">
        <v>2675</v>
      </c>
      <c r="S74" s="164">
        <f t="shared" si="36"/>
        <v>1.5191520412140325</v>
      </c>
      <c r="T74" s="160">
        <f t="shared" si="37"/>
        <v>1.2860576923076923</v>
      </c>
      <c r="U74" s="123">
        <f t="shared" si="38"/>
        <v>2312.9089827483645</v>
      </c>
      <c r="V74" s="163">
        <f t="shared" si="39"/>
        <v>485.7108863771565</v>
      </c>
      <c r="W74" s="163">
        <v>2809</v>
      </c>
      <c r="X74" s="160">
        <f t="shared" si="40"/>
        <v>1.3504807692307692</v>
      </c>
      <c r="Y74" s="164">
        <f t="shared" si="41"/>
        <v>1.595109643274734</v>
      </c>
      <c r="Z74" s="123">
        <f t="shared" si="42"/>
        <v>2370.7317073170734</v>
      </c>
      <c r="AA74" s="163">
        <f t="shared" si="43"/>
        <v>497.85365853658539</v>
      </c>
      <c r="AB74" s="163">
        <v>2879</v>
      </c>
      <c r="AC74" s="160">
        <f t="shared" si="44"/>
        <v>1.3841346153846155</v>
      </c>
      <c r="AD74" s="164">
        <f t="shared" si="45"/>
        <v>1.6349873843566023</v>
      </c>
      <c r="AE74" s="165">
        <v>2430</v>
      </c>
      <c r="AF74" s="163">
        <f t="shared" si="46"/>
        <v>510.29999999999995</v>
      </c>
      <c r="AG74" s="163">
        <v>2951</v>
      </c>
      <c r="AH74" s="160">
        <f t="shared" si="47"/>
        <v>1.41875</v>
      </c>
      <c r="AI74" s="125">
        <f t="shared" si="48"/>
        <v>1.6758620689655173</v>
      </c>
    </row>
    <row r="75" spans="1:35" x14ac:dyDescent="0.25">
      <c r="A75" s="88">
        <v>5</v>
      </c>
      <c r="B75" s="36" t="s">
        <v>55</v>
      </c>
      <c r="C75" s="88" t="s">
        <v>51</v>
      </c>
      <c r="D75" s="88" t="s">
        <v>43</v>
      </c>
      <c r="E75" s="123">
        <f t="shared" si="26"/>
        <v>1940.2698570493412</v>
      </c>
      <c r="F75" s="163">
        <f t="shared" si="27"/>
        <v>407.45666998036165</v>
      </c>
      <c r="G75" s="163">
        <f>E75+F75</f>
        <v>2347.726527029703</v>
      </c>
      <c r="H75" s="164">
        <f t="shared" si="28"/>
        <v>1.338117142792649</v>
      </c>
      <c r="I75" s="158"/>
      <c r="J75" s="160">
        <f t="shared" si="29"/>
        <v>1.1287146764565881</v>
      </c>
      <c r="K75" s="123">
        <f t="shared" si="30"/>
        <v>2085.7900963280417</v>
      </c>
      <c r="L75" s="163">
        <f t="shared" si="31"/>
        <v>438.01592022888877</v>
      </c>
      <c r="M75" s="163">
        <f>K75+L75</f>
        <v>2523.8060165569304</v>
      </c>
      <c r="N75" s="164">
        <f t="shared" si="32"/>
        <v>1.4384759285020978</v>
      </c>
      <c r="O75" s="160">
        <f t="shared" si="33"/>
        <v>1.2133682771908318</v>
      </c>
      <c r="P75" s="123">
        <f t="shared" si="34"/>
        <v>2190.079601144444</v>
      </c>
      <c r="Q75" s="163">
        <f t="shared" si="35"/>
        <v>459.91671624033324</v>
      </c>
      <c r="R75" s="163">
        <f>P75+Q75</f>
        <v>2649.9963173847773</v>
      </c>
      <c r="S75" s="164">
        <f t="shared" si="36"/>
        <v>1.5103997249272028</v>
      </c>
      <c r="T75" s="160">
        <f t="shared" si="37"/>
        <v>1.2740366910503738</v>
      </c>
      <c r="U75" s="123">
        <f t="shared" si="38"/>
        <v>2299.5835812016662</v>
      </c>
      <c r="V75" s="163">
        <f t="shared" si="39"/>
        <v>482.91255205234989</v>
      </c>
      <c r="W75" s="163">
        <f>U75+V75</f>
        <v>2782.4961332540161</v>
      </c>
      <c r="X75" s="160">
        <f t="shared" si="40"/>
        <v>1.3377385256028924</v>
      </c>
      <c r="Y75" s="164">
        <f t="shared" si="41"/>
        <v>1.585919711173563</v>
      </c>
      <c r="Z75" s="123">
        <f t="shared" si="42"/>
        <v>2357.0731707317077</v>
      </c>
      <c r="AA75" s="163">
        <f t="shared" si="43"/>
        <v>494.98536585365861</v>
      </c>
      <c r="AB75" s="163">
        <f>Z75+AA75</f>
        <v>2852.0585365853663</v>
      </c>
      <c r="AC75" s="160">
        <f t="shared" si="44"/>
        <v>1.3711819887429646</v>
      </c>
      <c r="AD75" s="164">
        <f t="shared" si="45"/>
        <v>1.625567703952902</v>
      </c>
      <c r="AE75" s="36">
        <v>2416</v>
      </c>
      <c r="AF75" s="163">
        <f t="shared" si="46"/>
        <v>507.35999999999996</v>
      </c>
      <c r="AG75" s="163">
        <f>AE75+AF75</f>
        <v>2923.36</v>
      </c>
      <c r="AH75" s="160">
        <f t="shared" si="47"/>
        <v>1.4054615384615385</v>
      </c>
      <c r="AI75" s="125">
        <f t="shared" si="48"/>
        <v>1.666206896551724</v>
      </c>
    </row>
    <row r="76" spans="1:35" x14ac:dyDescent="0.25">
      <c r="A76" s="88">
        <v>6</v>
      </c>
      <c r="B76" s="36" t="s">
        <v>56</v>
      </c>
      <c r="C76" s="88" t="s">
        <v>51</v>
      </c>
      <c r="D76" s="88" t="s">
        <v>43</v>
      </c>
      <c r="E76" s="123">
        <v>1892</v>
      </c>
      <c r="F76" s="163">
        <f t="shared" si="27"/>
        <v>397.32</v>
      </c>
      <c r="G76" s="163">
        <f>E76+F76</f>
        <v>2289.3200000000002</v>
      </c>
      <c r="H76" s="164">
        <f t="shared" si="28"/>
        <v>1.3048275862068965</v>
      </c>
      <c r="I76" s="158"/>
      <c r="J76" s="160">
        <f t="shared" si="29"/>
        <v>1.1006346153846154</v>
      </c>
      <c r="K76" s="123">
        <v>2034</v>
      </c>
      <c r="L76" s="163">
        <f t="shared" si="31"/>
        <v>427.14</v>
      </c>
      <c r="M76" s="163">
        <f>K76+L76</f>
        <v>2461.14</v>
      </c>
      <c r="N76" s="164">
        <f t="shared" si="32"/>
        <v>1.4027586206896552</v>
      </c>
      <c r="O76" s="160">
        <f t="shared" si="33"/>
        <v>1.1832403846153845</v>
      </c>
      <c r="P76" s="123">
        <f t="shared" si="34"/>
        <v>2354.4715447154472</v>
      </c>
      <c r="Q76" s="163">
        <f t="shared" si="35"/>
        <v>494.4390243902439</v>
      </c>
      <c r="R76" s="163">
        <v>2584</v>
      </c>
      <c r="S76" s="164">
        <f t="shared" si="36"/>
        <v>1.6237734791141014</v>
      </c>
      <c r="T76" s="160">
        <f t="shared" si="37"/>
        <v>1.2423076923076923</v>
      </c>
      <c r="U76" s="123">
        <f t="shared" si="38"/>
        <v>2472.1951219512198</v>
      </c>
      <c r="V76" s="163">
        <f t="shared" si="39"/>
        <v>519.16097560975618</v>
      </c>
      <c r="W76" s="163">
        <v>2713</v>
      </c>
      <c r="X76" s="160">
        <f t="shared" si="40"/>
        <v>1.304326923076923</v>
      </c>
      <c r="Y76" s="164">
        <f t="shared" si="41"/>
        <v>1.7049621530698067</v>
      </c>
      <c r="Z76" s="123">
        <v>2534</v>
      </c>
      <c r="AA76" s="163">
        <f t="shared" si="43"/>
        <v>532.14</v>
      </c>
      <c r="AB76" s="163">
        <v>2781</v>
      </c>
      <c r="AC76" s="160">
        <f t="shared" si="44"/>
        <v>1.3370192307692308</v>
      </c>
      <c r="AD76" s="164">
        <f t="shared" si="45"/>
        <v>1.7475862068965518</v>
      </c>
      <c r="AE76" s="36">
        <v>2597</v>
      </c>
      <c r="AF76" s="163">
        <f t="shared" si="46"/>
        <v>545.37</v>
      </c>
      <c r="AG76" s="163">
        <v>2850</v>
      </c>
      <c r="AH76" s="160">
        <f t="shared" si="47"/>
        <v>1.3701923076923077</v>
      </c>
      <c r="AI76" s="125">
        <f t="shared" si="48"/>
        <v>1.7910344827586206</v>
      </c>
    </row>
    <row r="77" spans="1:35" x14ac:dyDescent="0.25">
      <c r="A77" s="88">
        <v>7</v>
      </c>
      <c r="B77" s="36" t="s">
        <v>57</v>
      </c>
      <c r="C77" s="88" t="s">
        <v>51</v>
      </c>
      <c r="D77" s="88" t="s">
        <v>43</v>
      </c>
      <c r="E77" s="123">
        <v>1850</v>
      </c>
      <c r="F77" s="163">
        <f t="shared" si="27"/>
        <v>388.5</v>
      </c>
      <c r="G77" s="163">
        <f>E77+F77</f>
        <v>2238.5</v>
      </c>
      <c r="H77" s="124">
        <f t="shared" si="28"/>
        <v>1.2758620689655173</v>
      </c>
      <c r="I77" s="158"/>
      <c r="J77" s="160">
        <f t="shared" si="29"/>
        <v>1.0762019230769231</v>
      </c>
      <c r="K77" s="123">
        <v>1989</v>
      </c>
      <c r="L77" s="163">
        <f t="shared" si="31"/>
        <v>417.69</v>
      </c>
      <c r="M77" s="163">
        <v>2407</v>
      </c>
      <c r="N77" s="124">
        <f t="shared" si="32"/>
        <v>1.3717241379310345</v>
      </c>
      <c r="O77" s="160">
        <f t="shared" si="33"/>
        <v>1.1572115384615385</v>
      </c>
      <c r="P77" s="123">
        <v>2089</v>
      </c>
      <c r="Q77" s="163">
        <f t="shared" si="35"/>
        <v>438.69</v>
      </c>
      <c r="R77" s="123">
        <v>2527</v>
      </c>
      <c r="S77" s="124">
        <f t="shared" si="36"/>
        <v>1.4406896551724138</v>
      </c>
      <c r="T77" s="160">
        <f t="shared" si="37"/>
        <v>1.2149038461538462</v>
      </c>
      <c r="U77" s="123">
        <v>2193</v>
      </c>
      <c r="V77" s="163">
        <f t="shared" si="39"/>
        <v>460.53</v>
      </c>
      <c r="W77" s="163">
        <f>U77+V77</f>
        <v>2653.5299999999997</v>
      </c>
      <c r="X77" s="160">
        <f t="shared" si="40"/>
        <v>1.2757355769230767</v>
      </c>
      <c r="Y77" s="124">
        <f t="shared" si="41"/>
        <v>1.5124137931034483</v>
      </c>
      <c r="Z77" s="123">
        <v>2248</v>
      </c>
      <c r="AA77" s="163">
        <f t="shared" si="43"/>
        <v>472.08</v>
      </c>
      <c r="AB77" s="163">
        <v>2720</v>
      </c>
      <c r="AC77" s="160">
        <f t="shared" si="44"/>
        <v>1.3076923076923077</v>
      </c>
      <c r="AD77" s="124">
        <f t="shared" si="45"/>
        <v>1.5503448275862068</v>
      </c>
      <c r="AE77" s="36">
        <v>2304</v>
      </c>
      <c r="AF77" s="163">
        <f t="shared" si="46"/>
        <v>483.84</v>
      </c>
      <c r="AG77" s="163">
        <f>AE77+AF77</f>
        <v>2787.84</v>
      </c>
      <c r="AH77" s="160">
        <f t="shared" si="47"/>
        <v>1.3403076923076924</v>
      </c>
      <c r="AI77" s="125">
        <f t="shared" si="48"/>
        <v>1.5889655172413792</v>
      </c>
    </row>
    <row r="78" spans="1:35" x14ac:dyDescent="0.25">
      <c r="A78" s="88">
        <v>8</v>
      </c>
      <c r="B78" s="36" t="s">
        <v>58</v>
      </c>
      <c r="C78" s="88" t="s">
        <v>51</v>
      </c>
      <c r="D78" s="88" t="s">
        <v>59</v>
      </c>
      <c r="E78" s="123">
        <v>1570</v>
      </c>
      <c r="F78" s="163">
        <f t="shared" si="27"/>
        <v>329.7</v>
      </c>
      <c r="G78" s="163">
        <v>2080</v>
      </c>
      <c r="H78" s="164">
        <f t="shared" si="28"/>
        <v>1.0827586206896551</v>
      </c>
      <c r="I78" s="158"/>
      <c r="J78" s="160">
        <f t="shared" si="29"/>
        <v>1</v>
      </c>
      <c r="K78" s="123">
        <v>1688</v>
      </c>
      <c r="L78" s="163">
        <f t="shared" si="31"/>
        <v>354.47999999999996</v>
      </c>
      <c r="M78" s="163">
        <v>2236</v>
      </c>
      <c r="N78" s="164">
        <f t="shared" si="32"/>
        <v>1.1641379310344828</v>
      </c>
      <c r="O78" s="160">
        <f t="shared" si="33"/>
        <v>1.075</v>
      </c>
      <c r="P78" s="123">
        <v>1773</v>
      </c>
      <c r="Q78" s="163">
        <f t="shared" si="35"/>
        <v>372.33</v>
      </c>
      <c r="R78" s="163">
        <v>2348</v>
      </c>
      <c r="S78" s="164">
        <f t="shared" si="36"/>
        <v>1.2227586206896552</v>
      </c>
      <c r="T78" s="160">
        <f t="shared" si="37"/>
        <v>1.1288461538461538</v>
      </c>
      <c r="U78" s="123">
        <v>1862</v>
      </c>
      <c r="V78" s="163">
        <f t="shared" si="39"/>
        <v>391.02</v>
      </c>
      <c r="W78" s="163">
        <v>2465</v>
      </c>
      <c r="X78" s="160">
        <f t="shared" si="40"/>
        <v>1.1850961538461537</v>
      </c>
      <c r="Y78" s="164">
        <f t="shared" si="41"/>
        <v>1.2841379310344827</v>
      </c>
      <c r="Z78" s="123">
        <v>1909</v>
      </c>
      <c r="AA78" s="163">
        <f t="shared" si="43"/>
        <v>400.89</v>
      </c>
      <c r="AB78" s="163">
        <v>2527</v>
      </c>
      <c r="AC78" s="160">
        <f t="shared" si="44"/>
        <v>1.2149038461538462</v>
      </c>
      <c r="AD78" s="164">
        <f t="shared" si="45"/>
        <v>1.316551724137931</v>
      </c>
      <c r="AE78" s="36">
        <v>1957</v>
      </c>
      <c r="AF78" s="163">
        <f t="shared" si="46"/>
        <v>410.96999999999997</v>
      </c>
      <c r="AG78" s="163">
        <v>2590</v>
      </c>
      <c r="AH78" s="160">
        <f t="shared" si="47"/>
        <v>1.2451923076923077</v>
      </c>
      <c r="AI78" s="125">
        <f t="shared" si="48"/>
        <v>1.3496551724137931</v>
      </c>
    </row>
    <row r="79" spans="1:35" x14ac:dyDescent="0.25">
      <c r="A79" s="269" t="s">
        <v>60</v>
      </c>
      <c r="B79" s="269"/>
      <c r="C79" s="269"/>
      <c r="D79" s="269"/>
      <c r="E79" s="269"/>
      <c r="F79" s="269"/>
      <c r="G79" s="269"/>
      <c r="H79" s="269"/>
      <c r="I79" s="269"/>
      <c r="J79" s="269"/>
      <c r="K79" s="269"/>
      <c r="L79" s="269"/>
      <c r="M79" s="269"/>
      <c r="N79" s="269"/>
      <c r="O79" s="269"/>
      <c r="P79" s="269"/>
      <c r="Q79" s="269"/>
      <c r="R79" s="269"/>
      <c r="S79" s="269"/>
      <c r="T79" s="269"/>
      <c r="U79" s="269"/>
      <c r="V79" s="269"/>
      <c r="W79" s="269"/>
      <c r="X79" s="269"/>
      <c r="Y79" s="269"/>
      <c r="Z79" s="269"/>
      <c r="AA79" s="269"/>
      <c r="AB79" s="269"/>
      <c r="AC79" s="269"/>
      <c r="AD79" s="269"/>
      <c r="AE79" s="269"/>
      <c r="AF79" s="269"/>
      <c r="AG79" s="269"/>
      <c r="AH79" s="269"/>
      <c r="AI79" s="106"/>
    </row>
    <row r="80" spans="1:35" x14ac:dyDescent="0.25">
      <c r="A80" s="269"/>
      <c r="B80" s="269"/>
      <c r="C80" s="269"/>
      <c r="D80" s="269"/>
      <c r="E80" s="269"/>
      <c r="F80" s="269"/>
      <c r="G80" s="269"/>
      <c r="H80" s="269"/>
      <c r="I80" s="269"/>
      <c r="J80" s="269"/>
      <c r="K80" s="269"/>
      <c r="L80" s="269"/>
      <c r="M80" s="269"/>
      <c r="N80" s="269"/>
      <c r="O80" s="269"/>
      <c r="P80" s="269"/>
      <c r="Q80" s="269"/>
      <c r="R80" s="269"/>
      <c r="S80" s="269"/>
      <c r="T80" s="269"/>
      <c r="U80" s="269"/>
      <c r="V80" s="269"/>
      <c r="W80" s="269"/>
      <c r="X80" s="269"/>
      <c r="Y80" s="269"/>
      <c r="Z80" s="269"/>
      <c r="AA80" s="269"/>
      <c r="AB80" s="269"/>
      <c r="AC80" s="269"/>
      <c r="AD80" s="269"/>
      <c r="AE80" s="269"/>
      <c r="AF80" s="269"/>
      <c r="AG80" s="269"/>
      <c r="AH80" s="269"/>
      <c r="AI80" s="106"/>
    </row>
    <row r="81" spans="1:35" x14ac:dyDescent="0.25">
      <c r="A81" s="269"/>
      <c r="B81" s="269"/>
      <c r="C81" s="269"/>
      <c r="D81" s="269"/>
      <c r="E81" s="269"/>
      <c r="F81" s="269"/>
      <c r="G81" s="269"/>
      <c r="H81" s="269"/>
      <c r="I81" s="269"/>
      <c r="J81" s="269"/>
      <c r="K81" s="269"/>
      <c r="L81" s="269"/>
      <c r="M81" s="269"/>
      <c r="N81" s="269"/>
      <c r="O81" s="269"/>
      <c r="P81" s="269"/>
      <c r="Q81" s="269"/>
      <c r="R81" s="269"/>
      <c r="S81" s="269"/>
      <c r="T81" s="269"/>
      <c r="U81" s="269"/>
      <c r="V81" s="269"/>
      <c r="W81" s="269"/>
      <c r="X81" s="269"/>
      <c r="Y81" s="269"/>
      <c r="Z81" s="269"/>
      <c r="AA81" s="269"/>
      <c r="AB81" s="269"/>
      <c r="AC81" s="269"/>
      <c r="AD81" s="269"/>
      <c r="AE81" s="269"/>
      <c r="AF81" s="269"/>
      <c r="AG81" s="269"/>
      <c r="AH81" s="269"/>
    </row>
    <row r="82" spans="1:35" ht="98.25" customHeight="1" x14ac:dyDescent="0.25">
      <c r="A82" s="269"/>
      <c r="B82" s="269"/>
      <c r="C82" s="269"/>
      <c r="D82" s="269"/>
      <c r="E82" s="269"/>
      <c r="F82" s="269"/>
      <c r="G82" s="269"/>
      <c r="H82" s="269"/>
      <c r="I82" s="269"/>
      <c r="J82" s="269"/>
      <c r="K82" s="269"/>
      <c r="L82" s="269"/>
      <c r="M82" s="269"/>
      <c r="N82" s="269"/>
      <c r="O82" s="269"/>
      <c r="P82" s="269"/>
      <c r="Q82" s="269"/>
      <c r="R82" s="269"/>
      <c r="S82" s="269"/>
      <c r="T82" s="269"/>
      <c r="U82" s="269"/>
      <c r="V82" s="269"/>
      <c r="W82" s="269"/>
      <c r="X82" s="269"/>
      <c r="Y82" s="269"/>
      <c r="Z82" s="269"/>
      <c r="AA82" s="269"/>
      <c r="AB82" s="269"/>
      <c r="AC82" s="269"/>
      <c r="AD82" s="269"/>
      <c r="AE82" s="269"/>
      <c r="AF82" s="269"/>
      <c r="AG82" s="269"/>
      <c r="AH82" s="269"/>
    </row>
    <row r="83" spans="1:35" ht="101.25" customHeight="1" x14ac:dyDescent="0.25">
      <c r="A83" s="269"/>
      <c r="B83" s="269"/>
      <c r="C83" s="269"/>
      <c r="D83" s="269"/>
      <c r="E83" s="269"/>
      <c r="F83" s="269"/>
      <c r="G83" s="269"/>
      <c r="H83" s="269"/>
      <c r="I83" s="269"/>
      <c r="J83" s="269"/>
      <c r="K83" s="269"/>
      <c r="L83" s="269"/>
      <c r="M83" s="269"/>
      <c r="N83" s="269"/>
      <c r="O83" s="269"/>
      <c r="P83" s="269"/>
      <c r="Q83" s="269"/>
      <c r="R83" s="269"/>
      <c r="S83" s="269"/>
      <c r="T83" s="269"/>
      <c r="U83" s="269"/>
      <c r="V83" s="269"/>
      <c r="W83" s="269"/>
      <c r="X83" s="269"/>
      <c r="Y83" s="269"/>
      <c r="Z83" s="269"/>
      <c r="AA83" s="269"/>
      <c r="AB83" s="269"/>
      <c r="AC83" s="269"/>
      <c r="AD83" s="269"/>
      <c r="AE83" s="269"/>
      <c r="AF83" s="269"/>
      <c r="AG83" s="269"/>
      <c r="AH83" s="269"/>
    </row>
    <row r="84" spans="1:35" ht="101.25" customHeight="1" x14ac:dyDescent="0.25">
      <c r="A84" s="171"/>
      <c r="B84" s="171"/>
      <c r="C84" s="171"/>
      <c r="D84" s="171"/>
      <c r="E84" s="171"/>
      <c r="F84" s="171"/>
      <c r="G84" s="171"/>
      <c r="H84" s="171"/>
      <c r="I84" s="171"/>
      <c r="J84" s="171"/>
      <c r="K84" s="171"/>
      <c r="L84" s="171"/>
      <c r="M84" s="171"/>
      <c r="N84" s="171"/>
      <c r="O84" s="171"/>
      <c r="P84" s="171"/>
      <c r="Q84" s="171"/>
      <c r="R84" s="171"/>
      <c r="S84" s="171"/>
      <c r="T84" s="171"/>
      <c r="U84" s="171"/>
      <c r="V84" s="171"/>
      <c r="W84" s="171"/>
      <c r="X84" s="171"/>
      <c r="Y84" s="171"/>
      <c r="Z84" s="171"/>
      <c r="AA84" s="171"/>
      <c r="AB84" s="171"/>
      <c r="AC84" s="171"/>
      <c r="AD84" s="171"/>
      <c r="AE84" s="171"/>
      <c r="AF84" s="171"/>
      <c r="AG84" s="171"/>
      <c r="AH84" s="171"/>
    </row>
    <row r="85" spans="1:35" ht="18.75" customHeight="1" x14ac:dyDescent="0.25">
      <c r="A85" s="171"/>
      <c r="B85" s="171"/>
      <c r="C85" s="171"/>
      <c r="D85" s="171"/>
      <c r="E85" s="171"/>
      <c r="F85" s="171"/>
      <c r="G85" s="171"/>
      <c r="H85" s="171"/>
      <c r="I85" s="172"/>
      <c r="J85" s="173"/>
      <c r="K85" s="171"/>
      <c r="L85" s="171"/>
      <c r="M85" s="171"/>
      <c r="N85" s="171"/>
      <c r="O85" s="174"/>
      <c r="P85" s="171"/>
      <c r="Q85" s="171"/>
      <c r="R85" s="171"/>
      <c r="S85" s="171"/>
      <c r="T85" s="171"/>
      <c r="U85" s="171"/>
      <c r="V85" s="171"/>
      <c r="W85" s="171"/>
      <c r="X85" s="171"/>
      <c r="Y85" s="171"/>
      <c r="Z85" s="171"/>
      <c r="AA85" s="171"/>
      <c r="AB85" s="171"/>
      <c r="AC85" s="171"/>
      <c r="AD85" s="171"/>
      <c r="AE85" s="171"/>
      <c r="AF85" s="171"/>
      <c r="AG85" s="171"/>
      <c r="AH85" s="173"/>
    </row>
    <row r="86" spans="1:35" ht="14.25" customHeight="1" x14ac:dyDescent="0.25">
      <c r="B86" s="6" t="s">
        <v>61</v>
      </c>
      <c r="C86" s="6"/>
      <c r="D86" s="6"/>
      <c r="AI86" s="1"/>
    </row>
    <row r="87" spans="1:35" ht="14.25" customHeight="1" thickBot="1" x14ac:dyDescent="0.3">
      <c r="A87" s="6" t="s">
        <v>62</v>
      </c>
      <c r="B87" s="6"/>
      <c r="AE87" s="26" t="s">
        <v>9</v>
      </c>
      <c r="AF87" s="26"/>
      <c r="AG87" s="26"/>
      <c r="AH87" s="49"/>
    </row>
    <row r="88" spans="1:35" x14ac:dyDescent="0.25">
      <c r="A88" s="15" t="s">
        <v>10</v>
      </c>
      <c r="B88" s="15" t="s">
        <v>11</v>
      </c>
      <c r="C88" s="51" t="s">
        <v>18</v>
      </c>
      <c r="D88" s="15" t="s">
        <v>19</v>
      </c>
      <c r="E88" s="52"/>
      <c r="F88" s="52"/>
      <c r="G88" s="175"/>
      <c r="H88" s="53"/>
      <c r="I88" s="54"/>
      <c r="J88" s="55"/>
      <c r="K88" s="53"/>
      <c r="L88" s="53"/>
      <c r="M88" s="56"/>
      <c r="N88" s="56"/>
      <c r="O88" s="57" t="s">
        <v>20</v>
      </c>
      <c r="P88" s="56"/>
      <c r="Q88" s="56"/>
      <c r="R88" s="176"/>
      <c r="S88" s="52"/>
      <c r="T88" s="52"/>
      <c r="U88" s="52"/>
      <c r="V88" s="52"/>
      <c r="W88" s="52"/>
      <c r="X88" s="177"/>
      <c r="Y88" s="53"/>
      <c r="Z88" s="53"/>
      <c r="AA88" s="53"/>
      <c r="AB88" s="53"/>
      <c r="AC88" s="53"/>
      <c r="AD88" s="53"/>
      <c r="AE88" s="59"/>
      <c r="AF88" s="59"/>
      <c r="AG88" s="59"/>
      <c r="AH88" s="60" t="s">
        <v>13</v>
      </c>
      <c r="AI88" s="18"/>
    </row>
    <row r="89" spans="1:35" ht="15.75" thickBot="1" x14ac:dyDescent="0.3">
      <c r="A89" s="20" t="s">
        <v>14</v>
      </c>
      <c r="B89" s="20"/>
      <c r="C89" s="107"/>
      <c r="D89" s="19" t="s">
        <v>21</v>
      </c>
      <c r="E89" s="7"/>
      <c r="F89" s="7"/>
      <c r="G89" s="109"/>
      <c r="H89" s="63"/>
      <c r="I89" s="64"/>
      <c r="J89" s="65"/>
      <c r="K89" s="63"/>
      <c r="L89" s="63"/>
      <c r="M89" s="63"/>
      <c r="N89" s="63"/>
      <c r="O89" s="66"/>
      <c r="P89" s="67"/>
      <c r="Q89" s="63"/>
      <c r="R89" s="63"/>
      <c r="S89" s="63"/>
      <c r="T89" s="63"/>
      <c r="U89" s="63"/>
      <c r="V89" s="63"/>
      <c r="W89" s="63"/>
      <c r="X89" s="68"/>
      <c r="Y89" s="63"/>
      <c r="Z89" s="63"/>
      <c r="AA89" s="63"/>
      <c r="AB89" s="63"/>
      <c r="AC89" s="63"/>
      <c r="AD89" s="63"/>
      <c r="AE89" s="69"/>
      <c r="AF89" s="69"/>
      <c r="AG89" s="69"/>
      <c r="AH89" s="178"/>
      <c r="AI89" s="23"/>
    </row>
    <row r="90" spans="1:35" x14ac:dyDescent="0.25">
      <c r="A90" s="88">
        <v>1</v>
      </c>
      <c r="B90" s="36" t="s">
        <v>63</v>
      </c>
      <c r="C90" s="88" t="s">
        <v>23</v>
      </c>
      <c r="D90" s="73" t="s">
        <v>24</v>
      </c>
      <c r="E90" s="90"/>
      <c r="F90" s="89"/>
      <c r="G90" s="76"/>
      <c r="H90" s="76"/>
      <c r="I90" s="77"/>
      <c r="J90" s="78"/>
      <c r="K90" s="76"/>
      <c r="L90" s="76"/>
      <c r="M90" s="76"/>
      <c r="N90" s="76"/>
      <c r="O90" s="179"/>
      <c r="Q90" s="180"/>
      <c r="R90" s="180"/>
      <c r="S90" s="180"/>
      <c r="T90" s="81">
        <v>6046</v>
      </c>
      <c r="U90" s="76"/>
      <c r="V90" s="76"/>
      <c r="W90" s="76"/>
      <c r="X90" s="82"/>
      <c r="Y90" s="76"/>
      <c r="Z90" s="76"/>
      <c r="AA90" s="76"/>
      <c r="AB90" s="76"/>
      <c r="AC90" s="76"/>
      <c r="AD90" s="76"/>
      <c r="AE90" s="83"/>
      <c r="AF90" s="83"/>
      <c r="AG90" s="76"/>
      <c r="AH90" s="148">
        <f>T90/2080</f>
        <v>2.9067307692307693</v>
      </c>
      <c r="AI90" s="181">
        <f>O90/1900</f>
        <v>0</v>
      </c>
    </row>
    <row r="91" spans="1:35" ht="15.75" thickBot="1" x14ac:dyDescent="0.3">
      <c r="A91" s="6" t="s">
        <v>64</v>
      </c>
      <c r="B91" s="6"/>
      <c r="AE91" s="26" t="s">
        <v>9</v>
      </c>
      <c r="AF91" s="26"/>
      <c r="AG91" s="26"/>
      <c r="AH91" s="49"/>
      <c r="AI91" s="1"/>
    </row>
    <row r="92" spans="1:35" ht="15.75" customHeight="1" thickBot="1" x14ac:dyDescent="0.3">
      <c r="A92" s="51" t="s">
        <v>10</v>
      </c>
      <c r="B92" s="51" t="s">
        <v>11</v>
      </c>
      <c r="C92" s="51" t="s">
        <v>18</v>
      </c>
      <c r="D92" s="15" t="s">
        <v>19</v>
      </c>
      <c r="E92" s="262" t="s">
        <v>30</v>
      </c>
      <c r="F92" s="262"/>
      <c r="G92" s="262"/>
      <c r="H92" s="262"/>
      <c r="I92" s="262"/>
      <c r="J92" s="262"/>
      <c r="K92" s="262"/>
      <c r="L92" s="262"/>
      <c r="M92" s="262"/>
      <c r="N92" s="262"/>
      <c r="O92" s="262"/>
      <c r="P92" s="262"/>
      <c r="Q92" s="262"/>
      <c r="R92" s="262"/>
      <c r="S92" s="262"/>
      <c r="T92" s="262"/>
      <c r="U92" s="262"/>
      <c r="V92" s="262"/>
      <c r="W92" s="262"/>
      <c r="X92" s="262"/>
      <c r="Y92" s="262"/>
      <c r="Z92" s="262"/>
      <c r="AA92" s="262"/>
      <c r="AB92" s="262"/>
      <c r="AC92" s="262"/>
      <c r="AD92" s="262"/>
      <c r="AE92" s="262"/>
      <c r="AF92" s="262"/>
      <c r="AG92" s="262"/>
      <c r="AH92" s="262"/>
      <c r="AI92" s="262"/>
    </row>
    <row r="93" spans="1:35" ht="15.75" thickBot="1" x14ac:dyDescent="0.3">
      <c r="A93" s="107" t="s">
        <v>14</v>
      </c>
      <c r="B93" s="107"/>
      <c r="C93" s="107" t="s">
        <v>48</v>
      </c>
      <c r="D93" s="20" t="s">
        <v>21</v>
      </c>
      <c r="E93" s="262"/>
      <c r="F93" s="262"/>
      <c r="G93" s="262"/>
      <c r="H93" s="262"/>
      <c r="I93" s="262"/>
      <c r="J93" s="262"/>
      <c r="K93" s="262"/>
      <c r="L93" s="262"/>
      <c r="M93" s="262"/>
      <c r="N93" s="262"/>
      <c r="O93" s="262"/>
      <c r="P93" s="262"/>
      <c r="Q93" s="262"/>
      <c r="R93" s="262"/>
      <c r="S93" s="262"/>
      <c r="T93" s="262"/>
      <c r="U93" s="262"/>
      <c r="V93" s="262"/>
      <c r="W93" s="262"/>
      <c r="X93" s="262"/>
      <c r="Y93" s="262"/>
      <c r="Z93" s="262"/>
      <c r="AA93" s="262"/>
      <c r="AB93" s="262"/>
      <c r="AC93" s="262"/>
      <c r="AD93" s="262"/>
      <c r="AE93" s="262"/>
      <c r="AF93" s="262"/>
      <c r="AG93" s="262"/>
      <c r="AH93" s="262"/>
      <c r="AI93" s="262"/>
    </row>
    <row r="94" spans="1:35" ht="15.75" thickBot="1" x14ac:dyDescent="0.3">
      <c r="A94" s="139"/>
      <c r="B94" s="139"/>
      <c r="C94" s="140"/>
      <c r="D94" s="110"/>
      <c r="E94" s="141">
        <v>0</v>
      </c>
      <c r="F94" s="142">
        <v>0.21</v>
      </c>
      <c r="G94" s="143">
        <v>0</v>
      </c>
      <c r="H94" s="144" t="s">
        <v>13</v>
      </c>
      <c r="I94" s="145"/>
      <c r="J94" s="146" t="s">
        <v>32</v>
      </c>
      <c r="K94" s="143">
        <v>1</v>
      </c>
      <c r="L94" s="142">
        <v>0.21</v>
      </c>
      <c r="M94" s="143">
        <v>1</v>
      </c>
      <c r="N94" s="144" t="s">
        <v>13</v>
      </c>
      <c r="O94" s="147" t="s">
        <v>33</v>
      </c>
      <c r="P94" s="143">
        <v>2</v>
      </c>
      <c r="Q94" s="142">
        <v>0.21</v>
      </c>
      <c r="R94" s="143">
        <v>2</v>
      </c>
      <c r="S94" s="144" t="s">
        <v>13</v>
      </c>
      <c r="T94" s="144" t="s">
        <v>13</v>
      </c>
      <c r="U94" s="143">
        <v>3</v>
      </c>
      <c r="V94" s="142">
        <v>0.21</v>
      </c>
      <c r="W94" s="143">
        <v>3</v>
      </c>
      <c r="X94" s="144" t="s">
        <v>13</v>
      </c>
      <c r="Y94" s="144" t="s">
        <v>13</v>
      </c>
      <c r="Z94" s="143">
        <v>4</v>
      </c>
      <c r="AA94" s="142">
        <v>0.21</v>
      </c>
      <c r="AB94" s="143">
        <v>4</v>
      </c>
      <c r="AC94" s="144" t="s">
        <v>13</v>
      </c>
      <c r="AD94" s="144" t="s">
        <v>13</v>
      </c>
      <c r="AE94" s="143">
        <v>5</v>
      </c>
      <c r="AF94" s="142">
        <v>0.21</v>
      </c>
      <c r="AG94" s="143">
        <v>5</v>
      </c>
      <c r="AH94" s="146" t="s">
        <v>13</v>
      </c>
      <c r="AI94" s="144"/>
    </row>
    <row r="95" spans="1:35" x14ac:dyDescent="0.25">
      <c r="A95" s="126">
        <v>1</v>
      </c>
      <c r="B95" s="36" t="s">
        <v>65</v>
      </c>
      <c r="C95" s="88" t="s">
        <v>51</v>
      </c>
      <c r="D95" s="74" t="s">
        <v>24</v>
      </c>
      <c r="E95" s="123">
        <f>K95/1.075</f>
        <v>2121.7686102335924</v>
      </c>
      <c r="F95" s="123">
        <f t="shared" ref="F95:F100" si="49">E95*21%</f>
        <v>445.57140814905438</v>
      </c>
      <c r="G95" s="123">
        <f>E95+F95</f>
        <v>2567.340018382647</v>
      </c>
      <c r="H95" s="124">
        <f>E95/1450</f>
        <v>1.4632886967128225</v>
      </c>
      <c r="I95" s="123">
        <v>2567</v>
      </c>
      <c r="J95" s="148">
        <f>G95/2080</f>
        <v>1.2342980857608881</v>
      </c>
      <c r="K95" s="123">
        <f>P95/1.05</f>
        <v>2280.901256001112</v>
      </c>
      <c r="L95" s="123">
        <f>K95*21%</f>
        <v>478.98926376023348</v>
      </c>
      <c r="M95" s="123">
        <f>K95+L95</f>
        <v>2759.8905197613453</v>
      </c>
      <c r="N95" s="124">
        <f>K95/1450</f>
        <v>1.5730353489662841</v>
      </c>
      <c r="O95" s="148">
        <f>M95/2080</f>
        <v>1.3268704421929545</v>
      </c>
      <c r="P95" s="123">
        <f>U95/1.05</f>
        <v>2394.9463188011678</v>
      </c>
      <c r="Q95" s="123">
        <f>P95*21%</f>
        <v>502.93872694824523</v>
      </c>
      <c r="R95" s="123">
        <f>P95+Q95</f>
        <v>2897.8850457494132</v>
      </c>
      <c r="S95" s="124">
        <f>P95/1450</f>
        <v>1.6516871164145985</v>
      </c>
      <c r="T95" s="148">
        <f>R95/2080</f>
        <v>1.3932139643026025</v>
      </c>
      <c r="U95" s="123">
        <f>Z95/1.025</f>
        <v>2514.6936347412261</v>
      </c>
      <c r="V95" s="123">
        <f>U95*21%</f>
        <v>528.08566329565747</v>
      </c>
      <c r="W95" s="123">
        <f>U95+V95</f>
        <v>3042.7792980368836</v>
      </c>
      <c r="X95" s="148">
        <f>W95/2080</f>
        <v>1.4628746625177325</v>
      </c>
      <c r="Y95" s="124">
        <f>U95/1450</f>
        <v>1.7342714722353283</v>
      </c>
      <c r="Z95" s="123">
        <f>AE95/1.025</f>
        <v>2577.5609756097565</v>
      </c>
      <c r="AA95" s="123">
        <f>Z95*21%</f>
        <v>541.28780487804886</v>
      </c>
      <c r="AB95" s="123">
        <f>Z95+AA95</f>
        <v>3118.8487804878055</v>
      </c>
      <c r="AC95" s="148">
        <f>AB95/2080</f>
        <v>1.4994465290806758</v>
      </c>
      <c r="AD95" s="124">
        <f>Z95/1450</f>
        <v>1.7776282590412114</v>
      </c>
      <c r="AE95" s="36">
        <v>2642</v>
      </c>
      <c r="AF95" s="123">
        <f>AE95*21%</f>
        <v>554.81999999999994</v>
      </c>
      <c r="AG95" s="123">
        <f>AE95+AF95</f>
        <v>3196.8199999999997</v>
      </c>
      <c r="AH95" s="148">
        <f>AG95/2080</f>
        <v>1.5369326923076922</v>
      </c>
      <c r="AI95" s="125">
        <f t="shared" ref="AI95:AI100" si="50">AE95/1450</f>
        <v>1.8220689655172413</v>
      </c>
    </row>
    <row r="96" spans="1:35" x14ac:dyDescent="0.25">
      <c r="A96" s="265">
        <v>2</v>
      </c>
      <c r="B96" s="266" t="s">
        <v>66</v>
      </c>
      <c r="C96" s="150" t="s">
        <v>50</v>
      </c>
      <c r="D96" s="88" t="s">
        <v>24</v>
      </c>
      <c r="E96" s="163">
        <f>K96/1.075</f>
        <v>1932.238938766852</v>
      </c>
      <c r="F96" s="123">
        <f t="shared" si="49"/>
        <v>405.77017714103891</v>
      </c>
      <c r="G96" s="123">
        <v>3337</v>
      </c>
      <c r="H96" s="164">
        <f>E96/1450</f>
        <v>1.332578578459898</v>
      </c>
      <c r="I96" s="182">
        <v>2400</v>
      </c>
      <c r="J96" s="148">
        <f>G96/2080</f>
        <v>1.604326923076923</v>
      </c>
      <c r="K96" s="123">
        <f>P96/1.05</f>
        <v>2077.1568591743658</v>
      </c>
      <c r="L96" s="123">
        <f>K96*21%</f>
        <v>436.20294042661681</v>
      </c>
      <c r="M96" s="123">
        <v>3587</v>
      </c>
      <c r="N96" s="164">
        <f>K96/1450</f>
        <v>1.4325219718443902</v>
      </c>
      <c r="O96" s="148">
        <f>M96/2080</f>
        <v>1.7245192307692307</v>
      </c>
      <c r="P96" s="123">
        <f>U96/1.05</f>
        <v>2181.014702133084</v>
      </c>
      <c r="Q96" s="123">
        <f>P96*21%</f>
        <v>458.01308744794761</v>
      </c>
      <c r="R96" s="123">
        <v>3766</v>
      </c>
      <c r="S96" s="164">
        <f>P96/1450</f>
        <v>1.5041480704366097</v>
      </c>
      <c r="T96" s="148">
        <f>R96/2080</f>
        <v>1.8105769230769231</v>
      </c>
      <c r="U96" s="123">
        <f>Z96/1.025</f>
        <v>2290.0654372397385</v>
      </c>
      <c r="V96" s="123">
        <f>U96*21%</f>
        <v>480.91374182034508</v>
      </c>
      <c r="W96" s="123">
        <v>3954</v>
      </c>
      <c r="X96" s="148">
        <f>W96/2080</f>
        <v>1.9009615384615384</v>
      </c>
      <c r="Y96" s="164">
        <f>U96/1450</f>
        <v>1.5793554739584403</v>
      </c>
      <c r="Z96" s="123">
        <f>AE96/1.025</f>
        <v>2347.3170731707319</v>
      </c>
      <c r="AA96" s="123">
        <f>Z96*21%</f>
        <v>492.93658536585366</v>
      </c>
      <c r="AB96" s="123">
        <v>4053</v>
      </c>
      <c r="AC96" s="148">
        <f>AB96/2080</f>
        <v>1.9485576923076924</v>
      </c>
      <c r="AD96" s="164">
        <f>Z96/1450</f>
        <v>1.6188393608074012</v>
      </c>
      <c r="AE96" s="90">
        <v>2406</v>
      </c>
      <c r="AF96" s="123">
        <f>AE96*21%</f>
        <v>505.26</v>
      </c>
      <c r="AG96" s="123">
        <v>4154</v>
      </c>
      <c r="AH96" s="148">
        <f>AG96/2080</f>
        <v>1.9971153846153846</v>
      </c>
      <c r="AI96" s="125">
        <f t="shared" si="50"/>
        <v>1.6593103448275861</v>
      </c>
    </row>
    <row r="97" spans="1:35" x14ac:dyDescent="0.25">
      <c r="A97" s="265"/>
      <c r="B97" s="266"/>
      <c r="C97" s="162" t="s">
        <v>51</v>
      </c>
      <c r="D97" s="74" t="s">
        <v>24</v>
      </c>
      <c r="E97" s="123">
        <v>1816</v>
      </c>
      <c r="F97" s="123">
        <f t="shared" si="49"/>
        <v>381.36</v>
      </c>
      <c r="G97" s="123">
        <v>3260</v>
      </c>
      <c r="H97" s="164">
        <f>E97/1450</f>
        <v>1.2524137931034482</v>
      </c>
      <c r="I97" s="182">
        <v>2350</v>
      </c>
      <c r="J97" s="148">
        <f>G97/2080</f>
        <v>1.5673076923076923</v>
      </c>
      <c r="K97" s="123">
        <v>2060</v>
      </c>
      <c r="L97" s="123">
        <f>K97*21%</f>
        <v>432.59999999999997</v>
      </c>
      <c r="M97" s="123">
        <v>3505</v>
      </c>
      <c r="N97" s="164">
        <f>K97/1450</f>
        <v>1.4206896551724137</v>
      </c>
      <c r="O97" s="148">
        <f>M97/2080</f>
        <v>1.6850961538461537</v>
      </c>
      <c r="P97" s="123">
        <v>2163</v>
      </c>
      <c r="Q97" s="123">
        <f>P97*21%</f>
        <v>454.22999999999996</v>
      </c>
      <c r="R97" s="123">
        <v>3680</v>
      </c>
      <c r="S97" s="164">
        <f>P97/1450</f>
        <v>1.4917241379310344</v>
      </c>
      <c r="T97" s="148">
        <f>R97/2080</f>
        <v>1.7692307692307692</v>
      </c>
      <c r="U97" s="123">
        <v>2272</v>
      </c>
      <c r="V97" s="123">
        <f>U97*21%</f>
        <v>477.12</v>
      </c>
      <c r="W97" s="123">
        <v>3864</v>
      </c>
      <c r="X97" s="148">
        <f>W97/2080</f>
        <v>1.8576923076923078</v>
      </c>
      <c r="Y97" s="164">
        <f>U97/1450</f>
        <v>1.566896551724138</v>
      </c>
      <c r="Z97" s="123">
        <v>2329</v>
      </c>
      <c r="AA97" s="123">
        <f>Z97*21%</f>
        <v>489.09</v>
      </c>
      <c r="AB97" s="123">
        <v>3961</v>
      </c>
      <c r="AC97" s="148">
        <f>AB97/2080</f>
        <v>1.9043269230769231</v>
      </c>
      <c r="AD97" s="164">
        <f>Z97/1450</f>
        <v>1.6062068965517242</v>
      </c>
      <c r="AE97" s="90">
        <v>2387</v>
      </c>
      <c r="AF97" s="123">
        <f>AE97*21%</f>
        <v>501.27</v>
      </c>
      <c r="AG97" s="123">
        <v>4060</v>
      </c>
      <c r="AH97" s="148">
        <f>AG97/2080</f>
        <v>1.9519230769230769</v>
      </c>
      <c r="AI97" s="125">
        <f t="shared" si="50"/>
        <v>1.646206896551724</v>
      </c>
    </row>
    <row r="98" spans="1:35" x14ac:dyDescent="0.25">
      <c r="A98" s="88">
        <v>3</v>
      </c>
      <c r="B98" s="166" t="s">
        <v>66</v>
      </c>
      <c r="C98" s="88" t="s">
        <v>51</v>
      </c>
      <c r="D98" s="88" t="s">
        <v>67</v>
      </c>
      <c r="E98" s="123">
        <v>1726</v>
      </c>
      <c r="F98" s="123">
        <f t="shared" si="49"/>
        <v>362.46</v>
      </c>
      <c r="G98" s="123">
        <v>2785</v>
      </c>
      <c r="H98" s="164">
        <f>E98/1450</f>
        <v>1.190344827586207</v>
      </c>
      <c r="I98" s="182">
        <v>2180</v>
      </c>
      <c r="J98" s="148">
        <f>G98/2080</f>
        <v>1.3389423076923077</v>
      </c>
      <c r="K98" s="123">
        <v>1855</v>
      </c>
      <c r="L98" s="123">
        <f>K98*21%</f>
        <v>389.55</v>
      </c>
      <c r="M98" s="123">
        <v>2994</v>
      </c>
      <c r="N98" s="164">
        <f>K98/1450</f>
        <v>1.2793103448275862</v>
      </c>
      <c r="O98" s="148">
        <f>M98/2080</f>
        <v>1.4394230769230769</v>
      </c>
      <c r="P98" s="123">
        <v>1948</v>
      </c>
      <c r="Q98" s="123">
        <f>P98*21%</f>
        <v>409.08</v>
      </c>
      <c r="R98" s="123">
        <v>3144</v>
      </c>
      <c r="S98" s="164">
        <f>P98/1450</f>
        <v>1.3434482758620689</v>
      </c>
      <c r="T98" s="148">
        <f>R98/2080</f>
        <v>1.5115384615384615</v>
      </c>
      <c r="U98" s="123">
        <v>2045</v>
      </c>
      <c r="V98" s="123">
        <f>U98*21%</f>
        <v>429.45</v>
      </c>
      <c r="W98" s="123">
        <v>3301</v>
      </c>
      <c r="X98" s="148">
        <f>W98/2080</f>
        <v>1.5870192307692308</v>
      </c>
      <c r="Y98" s="164">
        <f>U98/1450</f>
        <v>1.4103448275862069</v>
      </c>
      <c r="Z98" s="123">
        <v>2096</v>
      </c>
      <c r="AA98" s="123">
        <f>Z98*21%</f>
        <v>440.15999999999997</v>
      </c>
      <c r="AB98" s="123">
        <v>3383</v>
      </c>
      <c r="AC98" s="148">
        <f>AB98/2080</f>
        <v>1.6264423076923078</v>
      </c>
      <c r="AD98" s="164">
        <f>Z98/1450</f>
        <v>1.4455172413793103</v>
      </c>
      <c r="AE98" s="90">
        <v>2148</v>
      </c>
      <c r="AF98" s="123">
        <f>AE98*21%</f>
        <v>451.08</v>
      </c>
      <c r="AG98" s="123">
        <v>3468</v>
      </c>
      <c r="AH98" s="148">
        <f>AG98/2080</f>
        <v>1.6673076923076924</v>
      </c>
      <c r="AI98" s="125">
        <f t="shared" si="50"/>
        <v>1.4813793103448276</v>
      </c>
    </row>
    <row r="99" spans="1:35" x14ac:dyDescent="0.25">
      <c r="A99" s="167">
        <v>4</v>
      </c>
      <c r="B99" s="168" t="s">
        <v>66</v>
      </c>
      <c r="C99" s="169" t="s">
        <v>23</v>
      </c>
      <c r="D99" s="169" t="s">
        <v>67</v>
      </c>
      <c r="E99" s="170">
        <v>1650</v>
      </c>
      <c r="F99" s="123">
        <f t="shared" si="49"/>
        <v>346.5</v>
      </c>
      <c r="G99" s="123">
        <v>2612</v>
      </c>
      <c r="H99" s="164">
        <f>E99/1450</f>
        <v>1.1379310344827587</v>
      </c>
      <c r="I99" s="163">
        <v>2130</v>
      </c>
      <c r="J99" s="148">
        <f>G99/2080</f>
        <v>1.2557692307692307</v>
      </c>
      <c r="K99" s="170">
        <v>1774</v>
      </c>
      <c r="L99" s="123">
        <f>K99*21%</f>
        <v>372.53999999999996</v>
      </c>
      <c r="M99" s="123">
        <v>2808</v>
      </c>
      <c r="N99" s="164">
        <f>K99/1450</f>
        <v>1.2234482758620691</v>
      </c>
      <c r="O99" s="148">
        <f>M99/2080</f>
        <v>1.35</v>
      </c>
      <c r="P99" s="170">
        <v>1863</v>
      </c>
      <c r="Q99" s="123">
        <f>P99*21%</f>
        <v>391.22999999999996</v>
      </c>
      <c r="R99" s="123">
        <v>2948</v>
      </c>
      <c r="S99" s="164">
        <f>P99/1450</f>
        <v>1.2848275862068965</v>
      </c>
      <c r="T99" s="148">
        <f>R99/2080</f>
        <v>1.4173076923076924</v>
      </c>
      <c r="U99" s="170">
        <v>1852</v>
      </c>
      <c r="V99" s="123">
        <f>U99*21%</f>
        <v>388.91999999999996</v>
      </c>
      <c r="W99" s="123">
        <v>3095</v>
      </c>
      <c r="X99" s="148">
        <f>W99/2080</f>
        <v>1.4879807692307692</v>
      </c>
      <c r="Y99" s="164">
        <f>U99/1450</f>
        <v>1.2772413793103448</v>
      </c>
      <c r="Z99" s="170">
        <v>1898</v>
      </c>
      <c r="AA99" s="123">
        <f>Z99*21%</f>
        <v>398.58</v>
      </c>
      <c r="AB99" s="123">
        <v>3172</v>
      </c>
      <c r="AC99" s="148">
        <f>AB99/2080</f>
        <v>1.5249999999999999</v>
      </c>
      <c r="AD99" s="164">
        <f>Z99/1450</f>
        <v>1.3089655172413792</v>
      </c>
      <c r="AE99" s="183">
        <v>1945</v>
      </c>
      <c r="AF99" s="123">
        <f>AE99*21%</f>
        <v>408.45</v>
      </c>
      <c r="AG99" s="123">
        <v>3251</v>
      </c>
      <c r="AH99" s="148">
        <f>AG99/2080</f>
        <v>1.5629807692307693</v>
      </c>
      <c r="AI99" s="125">
        <f t="shared" si="50"/>
        <v>1.3413793103448275</v>
      </c>
    </row>
    <row r="100" spans="1:35" x14ac:dyDescent="0.25">
      <c r="A100" s="88">
        <v>5</v>
      </c>
      <c r="B100" s="36" t="s">
        <v>57</v>
      </c>
      <c r="C100" s="88" t="s">
        <v>51</v>
      </c>
      <c r="D100" s="88" t="s">
        <v>43</v>
      </c>
      <c r="E100" s="123">
        <v>1570</v>
      </c>
      <c r="F100" s="163">
        <f t="shared" si="49"/>
        <v>329.7</v>
      </c>
      <c r="G100" s="163">
        <v>2238.5</v>
      </c>
      <c r="H100" s="164">
        <v>1.2758620689655173</v>
      </c>
      <c r="I100" s="158"/>
      <c r="J100" s="160">
        <v>1.0762019230769231</v>
      </c>
      <c r="K100" s="123">
        <v>1989</v>
      </c>
      <c r="L100" s="163">
        <v>417.69</v>
      </c>
      <c r="M100" s="163">
        <v>2407</v>
      </c>
      <c r="N100" s="164">
        <v>1.3717241379310345</v>
      </c>
      <c r="O100" s="160">
        <v>1.1572115384615385</v>
      </c>
      <c r="P100" s="123">
        <v>2089</v>
      </c>
      <c r="Q100" s="163">
        <v>438.69</v>
      </c>
      <c r="R100" s="163">
        <v>2527</v>
      </c>
      <c r="S100" s="164">
        <v>1.4406896551724138</v>
      </c>
      <c r="T100" s="160">
        <v>1.2149038461538462</v>
      </c>
      <c r="U100" s="123">
        <v>2193</v>
      </c>
      <c r="V100" s="163">
        <v>460.53</v>
      </c>
      <c r="W100" s="163">
        <v>2653.5299999999997</v>
      </c>
      <c r="X100" s="160">
        <v>1.2757355769230767</v>
      </c>
      <c r="Y100" s="164">
        <v>1.5124137931034483</v>
      </c>
      <c r="Z100" s="123">
        <v>2248</v>
      </c>
      <c r="AA100" s="163">
        <v>472.08</v>
      </c>
      <c r="AB100" s="163">
        <v>2720</v>
      </c>
      <c r="AC100" s="160">
        <v>1.3076923076923077</v>
      </c>
      <c r="AD100" s="164">
        <v>1.5503448275862068</v>
      </c>
      <c r="AE100" s="36">
        <v>2304</v>
      </c>
      <c r="AF100" s="163">
        <v>483.84</v>
      </c>
      <c r="AG100" s="163">
        <v>2787.84</v>
      </c>
      <c r="AH100" s="160">
        <v>1.3403076923076924</v>
      </c>
      <c r="AI100" s="125">
        <f t="shared" si="50"/>
        <v>1.5889655172413792</v>
      </c>
    </row>
    <row r="101" spans="1:35" x14ac:dyDescent="0.25">
      <c r="AI101" s="1"/>
    </row>
    <row r="102" spans="1:35" x14ac:dyDescent="0.25">
      <c r="B102" s="6" t="s">
        <v>68</v>
      </c>
      <c r="C102" s="6"/>
      <c r="D102" s="6"/>
      <c r="AI102" s="1"/>
    </row>
    <row r="103" spans="1:35" ht="15.75" thickBot="1" x14ac:dyDescent="0.3">
      <c r="A103" s="6" t="s">
        <v>62</v>
      </c>
      <c r="B103" s="6"/>
      <c r="AE103" s="26" t="s">
        <v>9</v>
      </c>
      <c r="AF103" s="26"/>
      <c r="AG103" s="26"/>
      <c r="AH103" s="49"/>
    </row>
    <row r="104" spans="1:35" x14ac:dyDescent="0.25">
      <c r="A104" s="15" t="s">
        <v>10</v>
      </c>
      <c r="B104" s="15" t="s">
        <v>11</v>
      </c>
      <c r="C104" s="15" t="s">
        <v>18</v>
      </c>
      <c r="D104" s="15" t="s">
        <v>19</v>
      </c>
      <c r="E104" s="184"/>
      <c r="F104" s="185"/>
      <c r="G104" s="53"/>
      <c r="H104" s="53"/>
      <c r="I104" s="54"/>
      <c r="J104" s="55"/>
      <c r="K104" s="53"/>
      <c r="L104" s="53"/>
      <c r="M104" s="56"/>
      <c r="N104" s="56"/>
      <c r="O104" s="57" t="s">
        <v>20</v>
      </c>
      <c r="P104" s="56"/>
      <c r="Q104" s="56"/>
      <c r="R104" s="56"/>
      <c r="S104" s="53"/>
      <c r="T104" s="53"/>
      <c r="U104" s="53"/>
      <c r="V104" s="53"/>
      <c r="W104" s="53"/>
      <c r="X104" s="58"/>
      <c r="Y104" s="53"/>
      <c r="Z104" s="53"/>
      <c r="AA104" s="53"/>
      <c r="AB104" s="53"/>
      <c r="AC104" s="53"/>
      <c r="AD104" s="53"/>
      <c r="AE104" s="59"/>
      <c r="AF104" s="59"/>
      <c r="AG104" s="53"/>
      <c r="AH104" s="60" t="s">
        <v>13</v>
      </c>
      <c r="AI104" s="186"/>
    </row>
    <row r="105" spans="1:35" x14ac:dyDescent="0.25">
      <c r="A105" s="20" t="s">
        <v>14</v>
      </c>
      <c r="B105" s="20"/>
      <c r="C105" s="20"/>
      <c r="D105" s="20" t="s">
        <v>21</v>
      </c>
      <c r="E105" s="187"/>
      <c r="F105" s="188"/>
      <c r="G105" s="26"/>
      <c r="H105" s="26"/>
      <c r="I105" s="189"/>
      <c r="J105" s="49"/>
      <c r="K105" s="26"/>
      <c r="L105" s="26"/>
      <c r="M105" s="26"/>
      <c r="N105" s="26"/>
      <c r="O105" s="47"/>
      <c r="Q105" s="26"/>
      <c r="R105" s="26"/>
      <c r="S105" s="26"/>
      <c r="T105" s="26"/>
      <c r="U105" s="26"/>
      <c r="V105" s="26"/>
      <c r="W105" s="26"/>
      <c r="X105" s="106"/>
      <c r="Y105" s="26"/>
      <c r="Z105" s="26"/>
      <c r="AA105" s="26"/>
      <c r="AB105" s="26"/>
      <c r="AC105" s="26"/>
      <c r="AD105" s="26"/>
      <c r="AE105" s="190"/>
      <c r="AF105" s="190"/>
      <c r="AG105" s="26"/>
      <c r="AH105" s="178"/>
      <c r="AI105" s="191"/>
    </row>
    <row r="106" spans="1:35" ht="14.25" customHeight="1" x14ac:dyDescent="0.25">
      <c r="A106" s="86">
        <v>1</v>
      </c>
      <c r="B106" s="36" t="s">
        <v>63</v>
      </c>
      <c r="C106" s="88" t="s">
        <v>23</v>
      </c>
      <c r="D106" s="87" t="s">
        <v>24</v>
      </c>
      <c r="E106" s="90"/>
      <c r="F106" s="89"/>
      <c r="G106" s="89"/>
      <c r="H106" s="89"/>
      <c r="I106" s="91"/>
      <c r="J106" s="92"/>
      <c r="K106" s="89"/>
      <c r="L106" s="89"/>
      <c r="M106" s="89"/>
      <c r="N106" s="89"/>
      <c r="O106" s="192"/>
      <c r="Q106" s="193"/>
      <c r="R106" s="193"/>
      <c r="S106" s="193"/>
      <c r="T106" s="95">
        <v>6046</v>
      </c>
      <c r="U106" s="89"/>
      <c r="V106" s="89"/>
      <c r="W106" s="89"/>
      <c r="X106" s="194"/>
      <c r="Y106" s="89"/>
      <c r="Z106" s="89"/>
      <c r="AA106" s="89"/>
      <c r="AB106" s="89"/>
      <c r="AC106" s="89"/>
      <c r="AD106" s="89"/>
      <c r="AE106" s="97"/>
      <c r="AF106" s="97"/>
      <c r="AG106" s="97"/>
      <c r="AH106" s="195">
        <f>T106/2080</f>
        <v>2.9067307692307693</v>
      </c>
      <c r="AI106" s="196">
        <f>O106/1900</f>
        <v>0</v>
      </c>
    </row>
    <row r="107" spans="1:35" ht="15.75" thickBot="1" x14ac:dyDescent="0.3">
      <c r="A107" s="197" t="s">
        <v>64</v>
      </c>
      <c r="B107" s="6"/>
      <c r="AE107" s="26" t="s">
        <v>9</v>
      </c>
      <c r="AF107" s="26"/>
      <c r="AG107" s="26"/>
      <c r="AH107" s="49"/>
      <c r="AI107" s="198"/>
    </row>
    <row r="108" spans="1:35" ht="15.75" customHeight="1" thickBot="1" x14ac:dyDescent="0.3">
      <c r="A108" s="51" t="s">
        <v>10</v>
      </c>
      <c r="B108" s="51" t="s">
        <v>11</v>
      </c>
      <c r="C108" s="51" t="s">
        <v>18</v>
      </c>
      <c r="D108" s="15" t="s">
        <v>19</v>
      </c>
      <c r="E108" s="262" t="s">
        <v>30</v>
      </c>
      <c r="F108" s="262"/>
      <c r="G108" s="262"/>
      <c r="H108" s="262"/>
      <c r="I108" s="262"/>
      <c r="J108" s="262"/>
      <c r="K108" s="262"/>
      <c r="L108" s="262"/>
      <c r="M108" s="262"/>
      <c r="N108" s="262"/>
      <c r="O108" s="262"/>
      <c r="P108" s="262"/>
      <c r="Q108" s="262"/>
      <c r="R108" s="262"/>
      <c r="S108" s="262"/>
      <c r="T108" s="262"/>
      <c r="U108" s="262"/>
      <c r="V108" s="262"/>
      <c r="W108" s="262"/>
      <c r="X108" s="262"/>
      <c r="Y108" s="262"/>
      <c r="Z108" s="262"/>
      <c r="AA108" s="262"/>
      <c r="AB108" s="262"/>
      <c r="AC108" s="262"/>
      <c r="AD108" s="262"/>
      <c r="AE108" s="262"/>
      <c r="AF108" s="262"/>
      <c r="AG108" s="262"/>
      <c r="AH108" s="262"/>
      <c r="AI108" s="262"/>
    </row>
    <row r="109" spans="1:35" ht="15.75" thickBot="1" x14ac:dyDescent="0.3">
      <c r="A109" s="107" t="s">
        <v>14</v>
      </c>
      <c r="B109" s="107"/>
      <c r="C109" s="107" t="s">
        <v>48</v>
      </c>
      <c r="D109" s="20" t="s">
        <v>21</v>
      </c>
      <c r="E109" s="262"/>
      <c r="F109" s="262"/>
      <c r="G109" s="262"/>
      <c r="H109" s="262"/>
      <c r="I109" s="262"/>
      <c r="J109" s="262"/>
      <c r="K109" s="262"/>
      <c r="L109" s="262"/>
      <c r="M109" s="262"/>
      <c r="N109" s="262"/>
      <c r="O109" s="262"/>
      <c r="P109" s="262"/>
      <c r="Q109" s="262"/>
      <c r="R109" s="262"/>
      <c r="S109" s="262"/>
      <c r="T109" s="262"/>
      <c r="U109" s="262"/>
      <c r="V109" s="262"/>
      <c r="W109" s="262"/>
      <c r="X109" s="262"/>
      <c r="Y109" s="262"/>
      <c r="Z109" s="262"/>
      <c r="AA109" s="262"/>
      <c r="AB109" s="262"/>
      <c r="AC109" s="262"/>
      <c r="AD109" s="262"/>
      <c r="AE109" s="262"/>
      <c r="AF109" s="262"/>
      <c r="AG109" s="262"/>
      <c r="AH109" s="262"/>
      <c r="AI109" s="262"/>
    </row>
    <row r="110" spans="1:35" ht="15.75" thickBot="1" x14ac:dyDescent="0.3">
      <c r="A110" s="139"/>
      <c r="B110" s="139"/>
      <c r="C110" s="140"/>
      <c r="D110" s="110"/>
      <c r="E110" s="141">
        <v>0</v>
      </c>
      <c r="F110" s="142">
        <v>0.21</v>
      </c>
      <c r="G110" s="143">
        <v>0</v>
      </c>
      <c r="H110" s="144" t="s">
        <v>13</v>
      </c>
      <c r="I110" s="145"/>
      <c r="J110" s="146" t="s">
        <v>32</v>
      </c>
      <c r="K110" s="143">
        <v>1</v>
      </c>
      <c r="L110" s="142">
        <v>0.21</v>
      </c>
      <c r="M110" s="143">
        <v>1</v>
      </c>
      <c r="N110" s="144" t="s">
        <v>13</v>
      </c>
      <c r="O110" s="147" t="s">
        <v>33</v>
      </c>
      <c r="P110" s="143">
        <v>2</v>
      </c>
      <c r="Q110" s="142">
        <v>0.21</v>
      </c>
      <c r="R110" s="143">
        <v>2</v>
      </c>
      <c r="S110" s="144" t="s">
        <v>13</v>
      </c>
      <c r="T110" s="144" t="s">
        <v>13</v>
      </c>
      <c r="U110" s="143">
        <v>3</v>
      </c>
      <c r="V110" s="142">
        <v>0.21</v>
      </c>
      <c r="W110" s="143">
        <v>3</v>
      </c>
      <c r="X110" s="144" t="s">
        <v>13</v>
      </c>
      <c r="Y110" s="144" t="s">
        <v>13</v>
      </c>
      <c r="Z110" s="143">
        <v>4</v>
      </c>
      <c r="AA110" s="142">
        <v>0.21</v>
      </c>
      <c r="AB110" s="143">
        <v>4</v>
      </c>
      <c r="AC110" s="144" t="s">
        <v>13</v>
      </c>
      <c r="AD110" s="144" t="s">
        <v>13</v>
      </c>
      <c r="AE110" s="143">
        <v>5</v>
      </c>
      <c r="AF110" s="142">
        <v>0.21</v>
      </c>
      <c r="AG110" s="143">
        <v>5</v>
      </c>
      <c r="AH110" s="146" t="s">
        <v>13</v>
      </c>
      <c r="AI110" s="199"/>
    </row>
    <row r="111" spans="1:35" x14ac:dyDescent="0.25">
      <c r="A111" s="200">
        <v>1</v>
      </c>
      <c r="B111" s="25" t="s">
        <v>69</v>
      </c>
      <c r="C111" s="88" t="s">
        <v>51</v>
      </c>
      <c r="D111" s="74" t="s">
        <v>24</v>
      </c>
      <c r="E111" s="123">
        <f>K111/1.075</f>
        <v>2230.1860070471939</v>
      </c>
      <c r="F111" s="123">
        <f t="shared" ref="F111:F117" si="51">E111*21%</f>
        <v>468.3390614799107</v>
      </c>
      <c r="G111" s="123">
        <v>3676</v>
      </c>
      <c r="H111" s="124">
        <f>E111/1450</f>
        <v>1.5380593152049613</v>
      </c>
      <c r="I111" s="123">
        <v>2699</v>
      </c>
      <c r="J111" s="148">
        <f>G111/2080</f>
        <v>1.7673076923076922</v>
      </c>
      <c r="K111" s="123">
        <f>P111/1.05</f>
        <v>2397.4499575757332</v>
      </c>
      <c r="L111" s="123">
        <f>K111*21%</f>
        <v>503.46449109090395</v>
      </c>
      <c r="M111" s="123">
        <v>3952</v>
      </c>
      <c r="N111" s="124">
        <f>K111/1450</f>
        <v>1.6534137638453332</v>
      </c>
      <c r="O111" s="148">
        <f>M111/2080</f>
        <v>1.9</v>
      </c>
      <c r="P111" s="123">
        <f>U111/1.05</f>
        <v>2517.32245545452</v>
      </c>
      <c r="Q111" s="123">
        <f>P111*21%</f>
        <v>528.63771564544913</v>
      </c>
      <c r="R111" s="123">
        <v>4150</v>
      </c>
      <c r="S111" s="124">
        <f>P111/1450</f>
        <v>1.7360844520376</v>
      </c>
      <c r="T111" s="148">
        <f>R111/2080</f>
        <v>1.9951923076923077</v>
      </c>
      <c r="U111" s="123">
        <f>Z111/1.025</f>
        <v>2643.1885782272461</v>
      </c>
      <c r="V111" s="123">
        <f>U111*21%</f>
        <v>555.06960142772164</v>
      </c>
      <c r="W111" s="123">
        <v>4357</v>
      </c>
      <c r="X111" s="148">
        <f>W111/2080</f>
        <v>2.0947115384615387</v>
      </c>
      <c r="Y111" s="124">
        <f>U111/1450</f>
        <v>1.8228886746394801</v>
      </c>
      <c r="Z111" s="123">
        <f>AE111/1.025</f>
        <v>2709.268292682927</v>
      </c>
      <c r="AA111" s="123">
        <f>Z111*21%</f>
        <v>568.94634146341468</v>
      </c>
      <c r="AB111" s="123">
        <v>4466</v>
      </c>
      <c r="AC111" s="148">
        <f>AB111/2080</f>
        <v>2.1471153846153848</v>
      </c>
      <c r="AD111" s="124">
        <f>Z111/1450</f>
        <v>1.868460891505467</v>
      </c>
      <c r="AE111" s="165">
        <v>2777</v>
      </c>
      <c r="AF111" s="123">
        <f>AE111*21%</f>
        <v>583.16999999999996</v>
      </c>
      <c r="AG111" s="123">
        <v>4578</v>
      </c>
      <c r="AH111" s="148">
        <f>AG111/2080</f>
        <v>2.2009615384615384</v>
      </c>
      <c r="AI111" s="196">
        <f t="shared" ref="AI111:AI117" si="52">AE111/1450</f>
        <v>1.9151724137931034</v>
      </c>
    </row>
    <row r="112" spans="1:35" x14ac:dyDescent="0.25">
      <c r="A112" s="86">
        <v>2</v>
      </c>
      <c r="B112" s="36" t="s">
        <v>70</v>
      </c>
      <c r="C112" s="88" t="s">
        <v>51</v>
      </c>
      <c r="D112" s="88" t="s">
        <v>24</v>
      </c>
      <c r="E112" s="123">
        <f>K112/1.075</f>
        <v>2426.1404131399254</v>
      </c>
      <c r="F112" s="123">
        <f t="shared" si="51"/>
        <v>509.48948675938431</v>
      </c>
      <c r="G112" s="123">
        <v>2935.6298998993097</v>
      </c>
      <c r="H112" s="124">
        <v>1.6732002849240866</v>
      </c>
      <c r="I112" s="123"/>
      <c r="J112" s="148">
        <v>1.4113605287977451</v>
      </c>
      <c r="K112" s="123">
        <v>2608.1009441254196</v>
      </c>
      <c r="L112" s="123">
        <v>547.70119826633811</v>
      </c>
      <c r="M112" s="123">
        <v>3155.8021423917576</v>
      </c>
      <c r="N112" s="124">
        <v>1.7986903062933928</v>
      </c>
      <c r="O112" s="148">
        <v>1.5172125684575757</v>
      </c>
      <c r="P112" s="123">
        <v>2738.5059913316904</v>
      </c>
      <c r="Q112" s="123">
        <v>575.08625817965492</v>
      </c>
      <c r="R112" s="123">
        <v>3313.5922495113455</v>
      </c>
      <c r="S112" s="124">
        <v>1.8886248216080623</v>
      </c>
      <c r="T112" s="148">
        <v>1.5930731968804546</v>
      </c>
      <c r="U112" s="123">
        <v>2875.4312908982752</v>
      </c>
      <c r="V112" s="123">
        <v>603.84057108863772</v>
      </c>
      <c r="W112" s="123">
        <v>3479.2718619869129</v>
      </c>
      <c r="X112" s="148">
        <v>1.6727268567244773</v>
      </c>
      <c r="Y112" s="124">
        <v>1.9830560626884657</v>
      </c>
      <c r="Z112" s="123">
        <v>2947.3170731707319</v>
      </c>
      <c r="AA112" s="123">
        <v>618.93658536585372</v>
      </c>
      <c r="AB112" s="123">
        <v>3566.2536585365856</v>
      </c>
      <c r="AC112" s="148">
        <v>1.7145450281425891</v>
      </c>
      <c r="AD112" s="124">
        <v>2.032632464255677</v>
      </c>
      <c r="AE112" s="165">
        <v>3021</v>
      </c>
      <c r="AF112" s="123">
        <v>634.41</v>
      </c>
      <c r="AG112" s="123">
        <v>3655.41</v>
      </c>
      <c r="AH112" s="148">
        <v>1.7574086538461537</v>
      </c>
      <c r="AI112" s="196">
        <f t="shared" si="52"/>
        <v>2.0834482758620689</v>
      </c>
    </row>
    <row r="113" spans="1:35" x14ac:dyDescent="0.25">
      <c r="A113" s="200">
        <v>3</v>
      </c>
      <c r="B113" s="36" t="s">
        <v>65</v>
      </c>
      <c r="C113" s="88" t="s">
        <v>51</v>
      </c>
      <c r="D113" s="88" t="s">
        <v>24</v>
      </c>
      <c r="E113" s="123">
        <f>K113/1.075</f>
        <v>2121.7686102335924</v>
      </c>
      <c r="F113" s="123">
        <f t="shared" si="51"/>
        <v>445.57140814905438</v>
      </c>
      <c r="G113" s="123">
        <f>E113+F113</f>
        <v>2567.340018382647</v>
      </c>
      <c r="H113" s="124">
        <f>E113/1450</f>
        <v>1.4632886967128225</v>
      </c>
      <c r="I113" s="123">
        <v>2567</v>
      </c>
      <c r="J113" s="148">
        <f>G113/2080</f>
        <v>1.2342980857608881</v>
      </c>
      <c r="K113" s="123">
        <f>P113/1.05</f>
        <v>2280.901256001112</v>
      </c>
      <c r="L113" s="123">
        <f>K113*21%</f>
        <v>478.98926376023348</v>
      </c>
      <c r="M113" s="123">
        <f>K113+L113</f>
        <v>2759.8905197613453</v>
      </c>
      <c r="N113" s="124">
        <f>K113/1450</f>
        <v>1.5730353489662841</v>
      </c>
      <c r="O113" s="148">
        <f>M113/2080</f>
        <v>1.3268704421929545</v>
      </c>
      <c r="P113" s="123">
        <f>U113/1.05</f>
        <v>2394.9463188011678</v>
      </c>
      <c r="Q113" s="123">
        <f>P113*21%</f>
        <v>502.93872694824523</v>
      </c>
      <c r="R113" s="123">
        <f>P113+Q113</f>
        <v>2897.8850457494132</v>
      </c>
      <c r="S113" s="124">
        <f>P113/1450</f>
        <v>1.6516871164145985</v>
      </c>
      <c r="T113" s="148">
        <f>R113/2080</f>
        <v>1.3932139643026025</v>
      </c>
      <c r="U113" s="123">
        <f>Z113/1.025</f>
        <v>2514.6936347412261</v>
      </c>
      <c r="V113" s="123">
        <f>U113*21%</f>
        <v>528.08566329565747</v>
      </c>
      <c r="W113" s="123">
        <f>U113+V113</f>
        <v>3042.7792980368836</v>
      </c>
      <c r="X113" s="148">
        <f>W113/2080</f>
        <v>1.4628746625177325</v>
      </c>
      <c r="Y113" s="124">
        <f>U113/1450</f>
        <v>1.7342714722353283</v>
      </c>
      <c r="Z113" s="123">
        <f>AE113/1.025</f>
        <v>2577.5609756097565</v>
      </c>
      <c r="AA113" s="123">
        <f>Z113*21%</f>
        <v>541.28780487804886</v>
      </c>
      <c r="AB113" s="123">
        <f>Z113+AA113</f>
        <v>3118.8487804878055</v>
      </c>
      <c r="AC113" s="148">
        <f>AB113/2080</f>
        <v>1.4994465290806758</v>
      </c>
      <c r="AD113" s="124">
        <f>Z113/1450</f>
        <v>1.7776282590412114</v>
      </c>
      <c r="AE113" s="36">
        <v>2642</v>
      </c>
      <c r="AF113" s="123">
        <f>AE113*21%</f>
        <v>554.81999999999994</v>
      </c>
      <c r="AG113" s="123">
        <f>AE113+AF113</f>
        <v>3196.8199999999997</v>
      </c>
      <c r="AH113" s="148">
        <f>AG113/2080</f>
        <v>1.5369326923076922</v>
      </c>
      <c r="AI113" s="196">
        <f t="shared" si="52"/>
        <v>1.8220689655172413</v>
      </c>
    </row>
    <row r="114" spans="1:35" x14ac:dyDescent="0.25">
      <c r="A114" s="86">
        <v>4</v>
      </c>
      <c r="B114" s="36" t="s">
        <v>56</v>
      </c>
      <c r="C114" s="88" t="s">
        <v>51</v>
      </c>
      <c r="D114" s="88" t="s">
        <v>43</v>
      </c>
      <c r="E114" s="123">
        <v>1892</v>
      </c>
      <c r="F114" s="163">
        <f t="shared" si="51"/>
        <v>397.32</v>
      </c>
      <c r="G114" s="163">
        <f>E114+F114</f>
        <v>2289.3200000000002</v>
      </c>
      <c r="H114" s="164">
        <f>E114/1450</f>
        <v>1.3048275862068965</v>
      </c>
      <c r="I114" s="163">
        <v>2289</v>
      </c>
      <c r="J114" s="148">
        <f>G114/2080</f>
        <v>1.1006346153846154</v>
      </c>
      <c r="K114" s="123">
        <v>2034</v>
      </c>
      <c r="L114" s="163">
        <f>K114*21%</f>
        <v>427.14</v>
      </c>
      <c r="M114" s="163">
        <f>K114+L114</f>
        <v>2461.14</v>
      </c>
      <c r="N114" s="164">
        <f>K114/1450</f>
        <v>1.4027586206896552</v>
      </c>
      <c r="O114" s="148">
        <f>M114/2080</f>
        <v>1.1832403846153845</v>
      </c>
      <c r="P114" s="123">
        <f>U114/1.05</f>
        <v>2354.4715447154472</v>
      </c>
      <c r="Q114" s="163">
        <f>P114*21%</f>
        <v>494.4390243902439</v>
      </c>
      <c r="R114" s="163">
        <v>2584</v>
      </c>
      <c r="S114" s="164">
        <f>P114/1450</f>
        <v>1.6237734791141014</v>
      </c>
      <c r="T114" s="148">
        <f>R114/2080</f>
        <v>1.2423076923076923</v>
      </c>
      <c r="U114" s="123">
        <f>Z114/1.025</f>
        <v>2472.1951219512198</v>
      </c>
      <c r="V114" s="163">
        <f>U114*21%</f>
        <v>519.16097560975618</v>
      </c>
      <c r="W114" s="163">
        <v>2713</v>
      </c>
      <c r="X114" s="148">
        <f>W114/2080</f>
        <v>1.304326923076923</v>
      </c>
      <c r="Y114" s="164">
        <f>U114/1450</f>
        <v>1.7049621530698067</v>
      </c>
      <c r="Z114" s="123">
        <v>2534</v>
      </c>
      <c r="AA114" s="163">
        <f>Z114*21%</f>
        <v>532.14</v>
      </c>
      <c r="AB114" s="163">
        <v>2781</v>
      </c>
      <c r="AC114" s="148">
        <f>AB114/2080</f>
        <v>1.3370192307692308</v>
      </c>
      <c r="AD114" s="164">
        <f>Z114/1450</f>
        <v>1.7475862068965518</v>
      </c>
      <c r="AE114" s="36">
        <v>2597</v>
      </c>
      <c r="AF114" s="163">
        <f>AE114*21%</f>
        <v>545.37</v>
      </c>
      <c r="AG114" s="163">
        <v>2850</v>
      </c>
      <c r="AH114" s="148">
        <f>AG114/2080</f>
        <v>1.3701923076923077</v>
      </c>
      <c r="AI114" s="196">
        <f t="shared" si="52"/>
        <v>1.7910344827586206</v>
      </c>
    </row>
    <row r="115" spans="1:35" x14ac:dyDescent="0.25">
      <c r="A115" s="86">
        <v>5</v>
      </c>
      <c r="B115" s="36" t="s">
        <v>71</v>
      </c>
      <c r="C115" s="88" t="s">
        <v>51</v>
      </c>
      <c r="D115" s="88" t="s">
        <v>43</v>
      </c>
      <c r="E115" s="123">
        <v>1726</v>
      </c>
      <c r="F115" s="123">
        <f t="shared" si="51"/>
        <v>362.46</v>
      </c>
      <c r="G115" s="123">
        <v>2767</v>
      </c>
      <c r="H115" s="164">
        <f>E115/1450</f>
        <v>1.190344827586207</v>
      </c>
      <c r="I115" s="182">
        <v>2180</v>
      </c>
      <c r="J115" s="148">
        <f>G115/2080</f>
        <v>1.3302884615384616</v>
      </c>
      <c r="K115" s="123">
        <v>1855</v>
      </c>
      <c r="L115" s="123">
        <f>K115*21%</f>
        <v>389.55</v>
      </c>
      <c r="M115" s="123">
        <v>2974</v>
      </c>
      <c r="N115" s="164">
        <f>K115/1450</f>
        <v>1.2793103448275862</v>
      </c>
      <c r="O115" s="148">
        <f>M115/2080</f>
        <v>1.4298076923076923</v>
      </c>
      <c r="P115" s="123">
        <v>1948</v>
      </c>
      <c r="Q115" s="123">
        <f>P115*21%</f>
        <v>409.08</v>
      </c>
      <c r="R115" s="123">
        <v>3123</v>
      </c>
      <c r="S115" s="164">
        <f>P115/1450</f>
        <v>1.3434482758620689</v>
      </c>
      <c r="T115" s="148">
        <f>R115/2080</f>
        <v>1.5014423076923078</v>
      </c>
      <c r="U115" s="123">
        <v>2045</v>
      </c>
      <c r="V115" s="123">
        <f>U115*21%</f>
        <v>429.45</v>
      </c>
      <c r="W115" s="123">
        <v>3279</v>
      </c>
      <c r="X115" s="148">
        <f>W115/2080</f>
        <v>1.5764423076923078</v>
      </c>
      <c r="Y115" s="164">
        <f>U115/1450</f>
        <v>1.4103448275862069</v>
      </c>
      <c r="Z115" s="123">
        <v>2096</v>
      </c>
      <c r="AA115" s="123">
        <f>Z115*21%</f>
        <v>440.15999999999997</v>
      </c>
      <c r="AB115" s="123">
        <v>3361</v>
      </c>
      <c r="AC115" s="148">
        <f>AB115/2080</f>
        <v>1.6158653846153845</v>
      </c>
      <c r="AD115" s="164">
        <f>Z115/1450</f>
        <v>1.4455172413793103</v>
      </c>
      <c r="AE115" s="90">
        <v>2148</v>
      </c>
      <c r="AF115" s="123">
        <f>AE115*21%</f>
        <v>451.08</v>
      </c>
      <c r="AG115" s="123">
        <v>3445</v>
      </c>
      <c r="AH115" s="148">
        <f>AG115/2080</f>
        <v>1.65625</v>
      </c>
      <c r="AI115" s="196">
        <f t="shared" si="52"/>
        <v>1.4813793103448276</v>
      </c>
    </row>
    <row r="116" spans="1:35" x14ac:dyDescent="0.25">
      <c r="A116" s="86">
        <v>6</v>
      </c>
      <c r="B116" s="36" t="s">
        <v>72</v>
      </c>
      <c r="C116" s="88" t="s">
        <v>51</v>
      </c>
      <c r="D116" s="88" t="s">
        <v>43</v>
      </c>
      <c r="E116" s="170">
        <v>1650</v>
      </c>
      <c r="F116" s="123">
        <f t="shared" si="51"/>
        <v>346.5</v>
      </c>
      <c r="G116" s="123">
        <v>2376</v>
      </c>
      <c r="H116" s="164">
        <f>E116/1450</f>
        <v>1.1379310344827587</v>
      </c>
      <c r="I116" s="163">
        <v>2130</v>
      </c>
      <c r="J116" s="148">
        <f>G116/2080</f>
        <v>1.1423076923076922</v>
      </c>
      <c r="K116" s="170">
        <v>1774</v>
      </c>
      <c r="L116" s="123">
        <f>K116*21%</f>
        <v>372.53999999999996</v>
      </c>
      <c r="M116" s="123">
        <v>2554</v>
      </c>
      <c r="N116" s="164">
        <f>K116/1450</f>
        <v>1.2234482758620691</v>
      </c>
      <c r="O116" s="148">
        <f>M116/2080</f>
        <v>1.2278846153846155</v>
      </c>
      <c r="P116" s="170">
        <v>1863</v>
      </c>
      <c r="Q116" s="123">
        <f>P116*21%</f>
        <v>391.22999999999996</v>
      </c>
      <c r="R116" s="123">
        <v>2681</v>
      </c>
      <c r="S116" s="164">
        <f>P116/1450</f>
        <v>1.2848275862068965</v>
      </c>
      <c r="T116" s="148">
        <f>R116/2080</f>
        <v>1.2889423076923077</v>
      </c>
      <c r="U116" s="170">
        <v>1852</v>
      </c>
      <c r="V116" s="123">
        <f>U116*21%</f>
        <v>388.91999999999996</v>
      </c>
      <c r="W116" s="123">
        <v>2815</v>
      </c>
      <c r="X116" s="148">
        <f>W116/2080</f>
        <v>1.3533653846153846</v>
      </c>
      <c r="Y116" s="164">
        <f>U116/1450</f>
        <v>1.2772413793103448</v>
      </c>
      <c r="Z116" s="170">
        <v>1898</v>
      </c>
      <c r="AA116" s="123">
        <f>Z116*21%</f>
        <v>398.58</v>
      </c>
      <c r="AB116" s="123">
        <v>2886</v>
      </c>
      <c r="AC116" s="148">
        <f>AB116/2080</f>
        <v>1.3875</v>
      </c>
      <c r="AD116" s="164">
        <f>Z116/1450</f>
        <v>1.3089655172413792</v>
      </c>
      <c r="AE116" s="183">
        <v>1945</v>
      </c>
      <c r="AF116" s="123">
        <f>AE116*21%</f>
        <v>408.45</v>
      </c>
      <c r="AG116" s="123">
        <v>2958</v>
      </c>
      <c r="AH116" s="148">
        <f>AG116/2080</f>
        <v>1.4221153846153847</v>
      </c>
      <c r="AI116" s="196">
        <f t="shared" si="52"/>
        <v>1.3413793103448275</v>
      </c>
    </row>
    <row r="117" spans="1:35" ht="15.75" thickBot="1" x14ac:dyDescent="0.3">
      <c r="A117" s="99">
        <v>7</v>
      </c>
      <c r="B117" s="100" t="s">
        <v>57</v>
      </c>
      <c r="C117" s="102" t="s">
        <v>23</v>
      </c>
      <c r="D117" s="102" t="s">
        <v>43</v>
      </c>
      <c r="E117" s="201">
        <v>1570</v>
      </c>
      <c r="F117" s="202">
        <f t="shared" si="51"/>
        <v>329.7</v>
      </c>
      <c r="G117" s="163">
        <v>2238.5</v>
      </c>
      <c r="H117" s="164">
        <v>1.2758620689655173</v>
      </c>
      <c r="I117" s="158"/>
      <c r="J117" s="160">
        <v>1.0762019230769231</v>
      </c>
      <c r="K117" s="123">
        <v>1989</v>
      </c>
      <c r="L117" s="163">
        <v>417.69</v>
      </c>
      <c r="M117" s="163">
        <v>2407</v>
      </c>
      <c r="N117" s="164">
        <v>1.3717241379310345</v>
      </c>
      <c r="O117" s="160">
        <v>1.1572115384615385</v>
      </c>
      <c r="P117" s="123">
        <v>2089</v>
      </c>
      <c r="Q117" s="163">
        <v>438.69</v>
      </c>
      <c r="R117" s="163">
        <v>2527</v>
      </c>
      <c r="S117" s="164">
        <v>1.4406896551724138</v>
      </c>
      <c r="T117" s="160">
        <v>1.2149038461538462</v>
      </c>
      <c r="U117" s="123">
        <v>2193</v>
      </c>
      <c r="V117" s="163">
        <v>460.53</v>
      </c>
      <c r="W117" s="163">
        <v>2653.5299999999997</v>
      </c>
      <c r="X117" s="160">
        <v>1.2757355769230767</v>
      </c>
      <c r="Y117" s="164">
        <v>1.5124137931034483</v>
      </c>
      <c r="Z117" s="123">
        <v>2248</v>
      </c>
      <c r="AA117" s="163">
        <v>472.08</v>
      </c>
      <c r="AB117" s="163">
        <v>2720</v>
      </c>
      <c r="AC117" s="160">
        <v>1.3076923076923077</v>
      </c>
      <c r="AD117" s="164">
        <v>1.5503448275862068</v>
      </c>
      <c r="AE117" s="36">
        <v>2304</v>
      </c>
      <c r="AF117" s="163">
        <v>483.84</v>
      </c>
      <c r="AG117" s="163">
        <v>2787.84</v>
      </c>
      <c r="AH117" s="160">
        <v>1.3403076923076924</v>
      </c>
      <c r="AI117" s="203">
        <f t="shared" si="52"/>
        <v>1.5889655172413792</v>
      </c>
    </row>
    <row r="118" spans="1:35" x14ac:dyDescent="0.25">
      <c r="I118" s="1"/>
      <c r="J118" s="1"/>
      <c r="AI118" s="1"/>
    </row>
    <row r="119" spans="1:35" x14ac:dyDescent="0.25">
      <c r="I119" s="1"/>
      <c r="J119" s="1"/>
      <c r="AI119" s="1"/>
    </row>
    <row r="120" spans="1:35" x14ac:dyDescent="0.25">
      <c r="B120" s="6" t="s">
        <v>73</v>
      </c>
      <c r="C120" s="6"/>
      <c r="D120" s="6"/>
      <c r="AI120" s="1"/>
    </row>
    <row r="121" spans="1:35" ht="15.75" thickBot="1" x14ac:dyDescent="0.3">
      <c r="A121" s="6" t="s">
        <v>62</v>
      </c>
      <c r="B121" s="6"/>
      <c r="AE121" s="26" t="s">
        <v>9</v>
      </c>
      <c r="AF121" s="26"/>
      <c r="AG121" s="26"/>
      <c r="AH121" s="49"/>
    </row>
    <row r="122" spans="1:35" x14ac:dyDescent="0.25">
      <c r="A122" s="15" t="s">
        <v>10</v>
      </c>
      <c r="B122" s="15" t="s">
        <v>11</v>
      </c>
      <c r="C122" s="15" t="s">
        <v>18</v>
      </c>
      <c r="D122" s="15" t="s">
        <v>19</v>
      </c>
      <c r="E122" s="51"/>
      <c r="F122" s="52"/>
      <c r="G122" s="53"/>
      <c r="H122" s="53"/>
      <c r="I122" s="54"/>
      <c r="J122" s="55"/>
      <c r="K122" s="53"/>
      <c r="L122" s="53"/>
      <c r="M122" s="56"/>
      <c r="N122" s="56"/>
      <c r="O122" s="57" t="s">
        <v>20</v>
      </c>
      <c r="P122" s="56"/>
      <c r="Q122" s="56"/>
      <c r="R122" s="56"/>
      <c r="S122" s="53"/>
      <c r="T122" s="53"/>
      <c r="U122" s="53"/>
      <c r="V122" s="53"/>
      <c r="W122" s="53"/>
      <c r="X122" s="58"/>
      <c r="Y122" s="53"/>
      <c r="Z122" s="53"/>
      <c r="AA122" s="53"/>
      <c r="AB122" s="53"/>
      <c r="AC122" s="53"/>
      <c r="AD122" s="53"/>
      <c r="AE122" s="59"/>
      <c r="AF122" s="59"/>
      <c r="AG122" s="53"/>
      <c r="AH122" s="60" t="s">
        <v>13</v>
      </c>
      <c r="AI122" s="18"/>
    </row>
    <row r="123" spans="1:35" ht="15.75" thickBot="1" x14ac:dyDescent="0.3">
      <c r="A123" s="19" t="s">
        <v>14</v>
      </c>
      <c r="B123" s="19"/>
      <c r="C123" s="19"/>
      <c r="D123" s="19" t="s">
        <v>21</v>
      </c>
      <c r="E123" s="61"/>
      <c r="F123" s="62"/>
      <c r="G123" s="63"/>
      <c r="H123" s="63"/>
      <c r="I123" s="64"/>
      <c r="J123" s="65"/>
      <c r="K123" s="63"/>
      <c r="L123" s="63"/>
      <c r="M123" s="63"/>
      <c r="N123" s="63"/>
      <c r="O123" s="66"/>
      <c r="P123" s="67"/>
      <c r="Q123" s="63"/>
      <c r="R123" s="63"/>
      <c r="S123" s="63"/>
      <c r="T123" s="63"/>
      <c r="U123" s="63"/>
      <c r="V123" s="63"/>
      <c r="W123" s="63"/>
      <c r="X123" s="68"/>
      <c r="Y123" s="63"/>
      <c r="Z123" s="63"/>
      <c r="AA123" s="63"/>
      <c r="AB123" s="63"/>
      <c r="AC123" s="63"/>
      <c r="AD123" s="63"/>
      <c r="AE123" s="69"/>
      <c r="AF123" s="69"/>
      <c r="AG123" s="63"/>
      <c r="AH123" s="204"/>
      <c r="AI123" s="23"/>
    </row>
    <row r="124" spans="1:35" ht="15.75" thickBot="1" x14ac:dyDescent="0.3">
      <c r="A124" s="205">
        <v>1</v>
      </c>
      <c r="B124" s="206" t="s">
        <v>63</v>
      </c>
      <c r="C124" s="152" t="s">
        <v>23</v>
      </c>
      <c r="D124" s="207" t="s">
        <v>24</v>
      </c>
      <c r="E124" s="208"/>
      <c r="F124" s="209"/>
      <c r="G124" s="209"/>
      <c r="H124" s="209"/>
      <c r="I124" s="210"/>
      <c r="J124" s="211"/>
      <c r="K124" s="209"/>
      <c r="L124" s="209"/>
      <c r="M124" s="209"/>
      <c r="N124" s="209"/>
      <c r="O124" s="212"/>
      <c r="P124" s="67"/>
      <c r="Q124" s="62"/>
      <c r="R124" s="62"/>
      <c r="S124" s="62"/>
      <c r="T124" s="63">
        <v>4545</v>
      </c>
      <c r="U124" s="209"/>
      <c r="V124" s="209"/>
      <c r="W124" s="209"/>
      <c r="X124" s="213"/>
      <c r="Y124" s="209"/>
      <c r="Z124" s="209"/>
      <c r="AA124" s="209"/>
      <c r="AB124" s="209"/>
      <c r="AC124" s="209"/>
      <c r="AD124" s="209"/>
      <c r="AE124" s="214"/>
      <c r="AF124" s="214"/>
      <c r="AG124" s="209"/>
      <c r="AH124" s="215">
        <f>T124/2080</f>
        <v>2.1850961538461537</v>
      </c>
      <c r="AI124" s="181">
        <f>O124/1900</f>
        <v>0</v>
      </c>
    </row>
    <row r="125" spans="1:35" x14ac:dyDescent="0.25">
      <c r="A125" s="26"/>
      <c r="C125" s="26"/>
      <c r="D125" s="26"/>
      <c r="E125" s="27"/>
      <c r="F125" s="27"/>
      <c r="G125" s="27"/>
      <c r="H125" s="27"/>
      <c r="I125" s="28"/>
      <c r="J125" s="29"/>
      <c r="K125" s="27"/>
      <c r="L125" s="27"/>
      <c r="M125" s="27"/>
      <c r="N125" s="27"/>
      <c r="O125" s="216"/>
      <c r="Q125" s="7"/>
      <c r="R125" s="7"/>
      <c r="S125" s="7"/>
      <c r="T125" s="26"/>
      <c r="U125" s="27"/>
      <c r="V125" s="27"/>
      <c r="W125" s="27"/>
      <c r="X125" s="138"/>
      <c r="Y125" s="27"/>
      <c r="Z125" s="27"/>
      <c r="AA125" s="27"/>
      <c r="AB125" s="27"/>
      <c r="AC125" s="27"/>
      <c r="AD125" s="27"/>
      <c r="AE125" s="27"/>
      <c r="AF125" s="27"/>
      <c r="AG125" s="27"/>
      <c r="AH125" s="29"/>
      <c r="AI125" s="106"/>
    </row>
    <row r="126" spans="1:35" ht="15.75" thickBot="1" x14ac:dyDescent="0.3">
      <c r="A126" s="6" t="s">
        <v>64</v>
      </c>
      <c r="B126" s="6"/>
      <c r="AE126" s="26" t="s">
        <v>9</v>
      </c>
      <c r="AF126" s="26"/>
      <c r="AG126" s="26"/>
      <c r="AH126" s="49"/>
      <c r="AI126" s="1"/>
    </row>
    <row r="127" spans="1:35" ht="15.75" customHeight="1" thickBot="1" x14ac:dyDescent="0.3">
      <c r="A127" s="51" t="s">
        <v>10</v>
      </c>
      <c r="B127" s="51" t="s">
        <v>11</v>
      </c>
      <c r="C127" s="51" t="s">
        <v>18</v>
      </c>
      <c r="D127" s="15" t="s">
        <v>19</v>
      </c>
      <c r="E127" s="262" t="s">
        <v>30</v>
      </c>
      <c r="F127" s="262"/>
      <c r="G127" s="262"/>
      <c r="H127" s="262"/>
      <c r="I127" s="262"/>
      <c r="J127" s="262"/>
      <c r="K127" s="262"/>
      <c r="L127" s="262"/>
      <c r="M127" s="262"/>
      <c r="N127" s="262"/>
      <c r="O127" s="262"/>
      <c r="P127" s="262"/>
      <c r="Q127" s="262"/>
      <c r="R127" s="262"/>
      <c r="S127" s="262"/>
      <c r="T127" s="262"/>
      <c r="U127" s="262"/>
      <c r="V127" s="262"/>
      <c r="W127" s="262"/>
      <c r="X127" s="262"/>
      <c r="Y127" s="262"/>
      <c r="Z127" s="262"/>
      <c r="AA127" s="262"/>
      <c r="AB127" s="262"/>
      <c r="AC127" s="262"/>
      <c r="AD127" s="262"/>
      <c r="AE127" s="262"/>
      <c r="AF127" s="262"/>
      <c r="AG127" s="262"/>
      <c r="AH127" s="262"/>
      <c r="AI127" s="262"/>
    </row>
    <row r="128" spans="1:35" ht="15.75" thickBot="1" x14ac:dyDescent="0.3">
      <c r="A128" s="107" t="s">
        <v>14</v>
      </c>
      <c r="B128" s="107"/>
      <c r="C128" s="107" t="s">
        <v>48</v>
      </c>
      <c r="D128" s="20" t="s">
        <v>21</v>
      </c>
      <c r="E128" s="262"/>
      <c r="F128" s="262"/>
      <c r="G128" s="262"/>
      <c r="H128" s="262"/>
      <c r="I128" s="262"/>
      <c r="J128" s="262"/>
      <c r="K128" s="262"/>
      <c r="L128" s="262"/>
      <c r="M128" s="262"/>
      <c r="N128" s="262"/>
      <c r="O128" s="262"/>
      <c r="P128" s="262"/>
      <c r="Q128" s="262"/>
      <c r="R128" s="262"/>
      <c r="S128" s="262"/>
      <c r="T128" s="262"/>
      <c r="U128" s="262"/>
      <c r="V128" s="262"/>
      <c r="W128" s="262"/>
      <c r="X128" s="262"/>
      <c r="Y128" s="262"/>
      <c r="Z128" s="262"/>
      <c r="AA128" s="262"/>
      <c r="AB128" s="262"/>
      <c r="AC128" s="262"/>
      <c r="AD128" s="262"/>
      <c r="AE128" s="262"/>
      <c r="AF128" s="262"/>
      <c r="AG128" s="262"/>
      <c r="AH128" s="262"/>
      <c r="AI128" s="262"/>
    </row>
    <row r="129" spans="1:35" ht="15.75" thickBot="1" x14ac:dyDescent="0.3">
      <c r="A129" s="139"/>
      <c r="B129" s="139"/>
      <c r="C129" s="140"/>
      <c r="D129" s="217"/>
      <c r="E129" s="218">
        <v>0</v>
      </c>
      <c r="F129" s="219">
        <v>0.21</v>
      </c>
      <c r="G129" s="220">
        <v>0</v>
      </c>
      <c r="H129" s="221" t="s">
        <v>13</v>
      </c>
      <c r="I129" s="222"/>
      <c r="J129" s="223" t="s">
        <v>32</v>
      </c>
      <c r="K129" s="220">
        <v>1</v>
      </c>
      <c r="L129" s="219">
        <v>0.21</v>
      </c>
      <c r="M129" s="220">
        <v>1</v>
      </c>
      <c r="N129" s="221" t="s">
        <v>13</v>
      </c>
      <c r="O129" s="224" t="s">
        <v>33</v>
      </c>
      <c r="P129" s="220">
        <v>2</v>
      </c>
      <c r="Q129" s="219">
        <v>0.21</v>
      </c>
      <c r="R129" s="220">
        <v>2</v>
      </c>
      <c r="S129" s="221" t="s">
        <v>13</v>
      </c>
      <c r="T129" s="221" t="s">
        <v>13</v>
      </c>
      <c r="U129" s="220">
        <v>3</v>
      </c>
      <c r="V129" s="219">
        <v>0.21</v>
      </c>
      <c r="W129" s="220">
        <v>3</v>
      </c>
      <c r="X129" s="221" t="s">
        <v>13</v>
      </c>
      <c r="Y129" s="221" t="s">
        <v>13</v>
      </c>
      <c r="Z129" s="220">
        <v>4</v>
      </c>
      <c r="AA129" s="219">
        <v>0.21</v>
      </c>
      <c r="AB129" s="220">
        <v>4</v>
      </c>
      <c r="AC129" s="221" t="s">
        <v>13</v>
      </c>
      <c r="AD129" s="221" t="s">
        <v>13</v>
      </c>
      <c r="AE129" s="220">
        <v>5</v>
      </c>
      <c r="AF129" s="219">
        <v>0.21</v>
      </c>
      <c r="AG129" s="225">
        <v>5</v>
      </c>
      <c r="AH129" s="223" t="s">
        <v>13</v>
      </c>
      <c r="AI129" s="226"/>
    </row>
    <row r="130" spans="1:35" x14ac:dyDescent="0.25">
      <c r="A130" s="227">
        <v>1</v>
      </c>
      <c r="B130" s="228" t="s">
        <v>65</v>
      </c>
      <c r="C130" s="229" t="s">
        <v>51</v>
      </c>
      <c r="D130" s="229" t="s">
        <v>24</v>
      </c>
      <c r="E130" s="230">
        <f>K130/1.075</f>
        <v>2121.7686102335924</v>
      </c>
      <c r="F130" s="230">
        <f>E130*21%</f>
        <v>445.57140814905438</v>
      </c>
      <c r="G130" s="230">
        <f>E130+F130</f>
        <v>2567.340018382647</v>
      </c>
      <c r="H130" s="231">
        <f>E130/1450</f>
        <v>1.4632886967128225</v>
      </c>
      <c r="I130" s="230">
        <v>2567</v>
      </c>
      <c r="J130" s="232">
        <f>G130/2080</f>
        <v>1.2342980857608881</v>
      </c>
      <c r="K130" s="230">
        <f>P130/1.05</f>
        <v>2280.901256001112</v>
      </c>
      <c r="L130" s="230">
        <f>K130*21%</f>
        <v>478.98926376023348</v>
      </c>
      <c r="M130" s="230">
        <f>K130+L130</f>
        <v>2759.8905197613453</v>
      </c>
      <c r="N130" s="231">
        <f>K130/1450</f>
        <v>1.5730353489662841</v>
      </c>
      <c r="O130" s="232">
        <f>M130/2080</f>
        <v>1.3268704421929545</v>
      </c>
      <c r="P130" s="230">
        <f>U130/1.05</f>
        <v>2394.9463188011678</v>
      </c>
      <c r="Q130" s="230">
        <f>P130*21%</f>
        <v>502.93872694824523</v>
      </c>
      <c r="R130" s="230">
        <f>P130+Q130</f>
        <v>2897.8850457494132</v>
      </c>
      <c r="S130" s="231">
        <f>P130/1450</f>
        <v>1.6516871164145985</v>
      </c>
      <c r="T130" s="232">
        <f>R130/2080</f>
        <v>1.3932139643026025</v>
      </c>
      <c r="U130" s="230">
        <f>Z130/1.025</f>
        <v>2514.6936347412261</v>
      </c>
      <c r="V130" s="230">
        <f>U130*21%</f>
        <v>528.08566329565747</v>
      </c>
      <c r="W130" s="230">
        <f>U130+V130</f>
        <v>3042.7792980368836</v>
      </c>
      <c r="X130" s="232">
        <f>W130/2080</f>
        <v>1.4628746625177325</v>
      </c>
      <c r="Y130" s="231">
        <f>U130/1450</f>
        <v>1.7342714722353283</v>
      </c>
      <c r="Z130" s="230">
        <f>AE130/1.025</f>
        <v>2577.5609756097565</v>
      </c>
      <c r="AA130" s="230">
        <f>Z130*21%</f>
        <v>541.28780487804886</v>
      </c>
      <c r="AB130" s="230">
        <f>Z130+AA130</f>
        <v>3118.8487804878055</v>
      </c>
      <c r="AC130" s="232">
        <f>AB130/2080</f>
        <v>1.4994465290806758</v>
      </c>
      <c r="AD130" s="231">
        <f>Z130/1450</f>
        <v>1.7776282590412114</v>
      </c>
      <c r="AE130" s="233">
        <v>2642</v>
      </c>
      <c r="AF130" s="230">
        <f>AE130*21%</f>
        <v>554.81999999999994</v>
      </c>
      <c r="AG130" s="230">
        <f>AE130+AF130</f>
        <v>3196.8199999999997</v>
      </c>
      <c r="AH130" s="234">
        <f>AG130/2080</f>
        <v>1.5369326923076922</v>
      </c>
      <c r="AI130" s="164">
        <f>AH130/1900</f>
        <v>8.0891194331983798E-4</v>
      </c>
    </row>
    <row r="131" spans="1:35" x14ac:dyDescent="0.25">
      <c r="A131" s="86">
        <v>2</v>
      </c>
      <c r="B131" s="36" t="s">
        <v>56</v>
      </c>
      <c r="C131" s="88" t="s">
        <v>51</v>
      </c>
      <c r="D131" s="88" t="s">
        <v>43</v>
      </c>
      <c r="E131" s="123">
        <v>1892</v>
      </c>
      <c r="F131" s="163">
        <f>E131*21%</f>
        <v>397.32</v>
      </c>
      <c r="G131" s="163">
        <f>E131+F131</f>
        <v>2289.3200000000002</v>
      </c>
      <c r="H131" s="164">
        <f>E131/1450</f>
        <v>1.3048275862068965</v>
      </c>
      <c r="I131" s="163"/>
      <c r="J131" s="148">
        <f>G131/2080</f>
        <v>1.1006346153846154</v>
      </c>
      <c r="K131" s="123">
        <v>2034</v>
      </c>
      <c r="L131" s="123">
        <f>K131*21%</f>
        <v>427.14</v>
      </c>
      <c r="M131" s="123">
        <f>K131+L131</f>
        <v>2461.14</v>
      </c>
      <c r="N131" s="164">
        <f>K131/1450</f>
        <v>1.4027586206896552</v>
      </c>
      <c r="O131" s="148">
        <f>M131/2080</f>
        <v>1.1832403846153845</v>
      </c>
      <c r="P131" s="123">
        <v>2136</v>
      </c>
      <c r="Q131" s="123">
        <f>P131*21%</f>
        <v>448.56</v>
      </c>
      <c r="R131" s="123">
        <f>P131+Q131</f>
        <v>2584.56</v>
      </c>
      <c r="S131" s="164">
        <f>P131/1450</f>
        <v>1.473103448275862</v>
      </c>
      <c r="T131" s="148">
        <f>R131/2080</f>
        <v>1.242576923076923</v>
      </c>
      <c r="U131" s="123">
        <v>2242</v>
      </c>
      <c r="V131" s="123">
        <f>U131*21%</f>
        <v>470.82</v>
      </c>
      <c r="W131" s="123">
        <v>2714</v>
      </c>
      <c r="X131" s="148">
        <f>W131/2080</f>
        <v>1.3048076923076923</v>
      </c>
      <c r="Y131" s="164">
        <f>U131/1450</f>
        <v>1.5462068965517242</v>
      </c>
      <c r="Z131" s="123">
        <v>2299</v>
      </c>
      <c r="AA131" s="123">
        <f>Z131*21%</f>
        <v>482.78999999999996</v>
      </c>
      <c r="AB131" s="123">
        <f>Z131+AA131</f>
        <v>2781.79</v>
      </c>
      <c r="AC131" s="148">
        <f>AB131/2080</f>
        <v>1.3373990384615384</v>
      </c>
      <c r="AD131" s="164">
        <f>Z131/1450</f>
        <v>1.5855172413793104</v>
      </c>
      <c r="AE131" s="36">
        <v>2356</v>
      </c>
      <c r="AF131" s="123">
        <f>AE131*21%</f>
        <v>494.76</v>
      </c>
      <c r="AG131" s="235">
        <f>AE131+AF131</f>
        <v>2850.76</v>
      </c>
      <c r="AH131" s="98">
        <f>AG131/2080</f>
        <v>1.3705576923076923</v>
      </c>
      <c r="AI131" s="164">
        <f>AH131/1900</f>
        <v>7.2134615384615379E-4</v>
      </c>
    </row>
    <row r="132" spans="1:35" ht="30.75" thickBot="1" x14ac:dyDescent="0.3">
      <c r="A132" s="236">
        <v>3</v>
      </c>
      <c r="B132" s="237" t="s">
        <v>74</v>
      </c>
      <c r="C132" s="102" t="s">
        <v>51</v>
      </c>
      <c r="D132" s="102" t="s">
        <v>43</v>
      </c>
      <c r="E132" s="201">
        <f>K132/1.075</f>
        <v>875.37009279130041</v>
      </c>
      <c r="F132" s="202">
        <f>E132*21%</f>
        <v>183.82771948617307</v>
      </c>
      <c r="G132" s="202">
        <f>E132+F132</f>
        <v>1059.1978122774735</v>
      </c>
      <c r="H132" s="238">
        <f>E132/1450</f>
        <v>0.6037035122698623</v>
      </c>
      <c r="I132" s="201"/>
      <c r="J132" s="239">
        <f>G132/2080</f>
        <v>0.50922971744109302</v>
      </c>
      <c r="K132" s="201">
        <f>P132/1.05</f>
        <v>941.02284975064788</v>
      </c>
      <c r="L132" s="201">
        <f>K132*21%</f>
        <v>197.61479844763605</v>
      </c>
      <c r="M132" s="201">
        <f>K132+L132</f>
        <v>1138.6376481982838</v>
      </c>
      <c r="N132" s="238">
        <f>K132/1450</f>
        <v>0.648981275690102</v>
      </c>
      <c r="O132" s="239">
        <f>M132/2080</f>
        <v>0.54742194624917495</v>
      </c>
      <c r="P132" s="201">
        <f>U132/1.05</f>
        <v>988.07399223818027</v>
      </c>
      <c r="Q132" s="201">
        <f>P132*21%</f>
        <v>207.49553837001784</v>
      </c>
      <c r="R132" s="201">
        <f>P132+Q132</f>
        <v>1195.5695306081982</v>
      </c>
      <c r="S132" s="238">
        <f>P132/1450</f>
        <v>0.68143033947460707</v>
      </c>
      <c r="T132" s="239">
        <f>R132/2080</f>
        <v>0.57479304356163374</v>
      </c>
      <c r="U132" s="201">
        <f>Z132/1.025</f>
        <v>1037.4776918500893</v>
      </c>
      <c r="V132" s="201">
        <f>U132*21%</f>
        <v>217.87031528851875</v>
      </c>
      <c r="W132" s="201">
        <v>1256</v>
      </c>
      <c r="X132" s="239">
        <f>W132/2080</f>
        <v>0.60384615384615381</v>
      </c>
      <c r="Y132" s="238">
        <f>U132/1450</f>
        <v>0.71550185644833741</v>
      </c>
      <c r="Z132" s="201">
        <f>AE132/1.025</f>
        <v>1063.4146341463415</v>
      </c>
      <c r="AA132" s="201">
        <f>Z132*21%</f>
        <v>223.3170731707317</v>
      </c>
      <c r="AB132" s="201">
        <f>Z132+AA132</f>
        <v>1286.7317073170732</v>
      </c>
      <c r="AC132" s="239">
        <f>AB132/2080</f>
        <v>0.61862101313320828</v>
      </c>
      <c r="AD132" s="238">
        <f>Z132/1450</f>
        <v>0.7333894028595459</v>
      </c>
      <c r="AE132" s="100">
        <v>1090</v>
      </c>
      <c r="AF132" s="201">
        <f>AE132*21%</f>
        <v>228.9</v>
      </c>
      <c r="AG132" s="240">
        <f>AE132+AF132</f>
        <v>1318.9</v>
      </c>
      <c r="AH132" s="104">
        <f>AG132/2080</f>
        <v>0.63408653846153851</v>
      </c>
      <c r="AI132" s="164">
        <f>AH132/1900</f>
        <v>3.3372975708502027E-4</v>
      </c>
    </row>
    <row r="136" spans="1:35" ht="15" customHeight="1" x14ac:dyDescent="0.25">
      <c r="C136" s="270"/>
      <c r="D136" s="270"/>
      <c r="E136" s="270"/>
      <c r="F136" s="270"/>
      <c r="G136" s="270"/>
      <c r="H136" s="241"/>
      <c r="I136" s="242"/>
      <c r="J136" s="243"/>
      <c r="AI136" s="1"/>
    </row>
    <row r="137" spans="1:35" ht="17.25" x14ac:dyDescent="0.3">
      <c r="B137" s="244" t="s">
        <v>75</v>
      </c>
      <c r="C137" s="245"/>
      <c r="D137" s="246" t="s">
        <v>26</v>
      </c>
      <c r="E137" s="246"/>
      <c r="F137" s="246"/>
      <c r="G137" s="246"/>
      <c r="H137" s="245"/>
      <c r="I137" s="247"/>
      <c r="J137" s="248"/>
      <c r="K137" s="245"/>
      <c r="L137" s="245"/>
      <c r="M137" s="245"/>
      <c r="X137" s="249" t="s">
        <v>76</v>
      </c>
      <c r="Y137" s="250"/>
      <c r="Z137" s="250"/>
      <c r="AA137" s="250"/>
      <c r="AB137" s="250"/>
      <c r="AC137" s="250"/>
      <c r="AD137" s="250"/>
      <c r="AE137" s="250"/>
      <c r="AF137" s="250"/>
      <c r="AG137" s="250"/>
      <c r="AH137" s="251"/>
    </row>
    <row r="138" spans="1:35" ht="17.25" x14ac:dyDescent="0.3">
      <c r="B138" s="246" t="s">
        <v>77</v>
      </c>
      <c r="C138" s="245"/>
      <c r="D138" s="246" t="s">
        <v>78</v>
      </c>
      <c r="E138" s="246"/>
      <c r="F138" s="246"/>
      <c r="G138" s="246"/>
      <c r="H138" s="246"/>
      <c r="I138" s="252"/>
      <c r="J138" s="253"/>
      <c r="K138" s="245"/>
      <c r="L138" s="245"/>
      <c r="M138" s="245"/>
      <c r="X138" s="249" t="s">
        <v>79</v>
      </c>
      <c r="Y138" s="250"/>
      <c r="Z138" s="250"/>
      <c r="AA138" s="250"/>
      <c r="AB138" s="250"/>
      <c r="AC138" s="250"/>
      <c r="AD138" s="250"/>
      <c r="AE138" s="250"/>
      <c r="AF138" s="250"/>
      <c r="AG138" s="250"/>
      <c r="AH138" s="251"/>
    </row>
    <row r="139" spans="1:35" ht="17.25" x14ac:dyDescent="0.3">
      <c r="B139" s="245"/>
      <c r="C139" s="245"/>
      <c r="D139" s="245"/>
      <c r="E139" s="245"/>
      <c r="F139" s="245"/>
      <c r="G139" s="245"/>
      <c r="H139" s="245"/>
      <c r="I139" s="247"/>
      <c r="J139" s="248"/>
      <c r="K139" s="245"/>
      <c r="L139" s="245"/>
      <c r="M139" s="245"/>
    </row>
    <row r="142" spans="1:35" x14ac:dyDescent="0.25">
      <c r="B142" s="270"/>
      <c r="C142" s="270"/>
      <c r="D142" s="270"/>
      <c r="E142" s="6"/>
      <c r="F142" s="6"/>
      <c r="G142" s="6"/>
      <c r="H142" s="6"/>
      <c r="I142" s="254"/>
      <c r="J142" s="251"/>
      <c r="K142" s="6"/>
      <c r="L142" s="6"/>
      <c r="M142" s="6"/>
      <c r="N142" s="6"/>
      <c r="O142" s="255"/>
      <c r="P142" s="6"/>
      <c r="Q142" s="6"/>
      <c r="R142" s="6"/>
      <c r="S142" s="6"/>
      <c r="T142" s="6"/>
      <c r="U142" s="6"/>
      <c r="V142" s="6"/>
      <c r="W142" s="6"/>
    </row>
    <row r="143" spans="1:35" ht="17.25" x14ac:dyDescent="0.3">
      <c r="B143" s="246" t="s">
        <v>80</v>
      </c>
      <c r="C143" s="246"/>
      <c r="D143" s="246"/>
      <c r="E143" s="246"/>
      <c r="F143" s="246"/>
      <c r="G143" s="246"/>
      <c r="H143" s="246"/>
      <c r="I143" s="252"/>
      <c r="J143" s="253"/>
      <c r="K143" s="246"/>
      <c r="L143" s="246"/>
      <c r="M143" s="246"/>
      <c r="N143" s="246"/>
      <c r="O143" s="256"/>
      <c r="P143" s="246"/>
      <c r="Q143" s="246"/>
      <c r="R143" s="246"/>
      <c r="S143" s="246"/>
      <c r="T143" s="246"/>
      <c r="U143" s="246"/>
      <c r="V143" s="246"/>
      <c r="W143" s="246"/>
      <c r="X143" s="257" t="s">
        <v>81</v>
      </c>
      <c r="Y143" s="246"/>
      <c r="Z143" s="258"/>
      <c r="AA143" s="258"/>
      <c r="AB143" s="258"/>
      <c r="AC143" s="30"/>
      <c r="AD143" s="30"/>
      <c r="AE143" s="30"/>
      <c r="AF143" s="30"/>
      <c r="AG143" s="30"/>
      <c r="AH143" s="30"/>
      <c r="AI143" s="30"/>
    </row>
  </sheetData>
  <mergeCells count="28">
    <mergeCell ref="E108:AI109"/>
    <mergeCell ref="E127:AI128"/>
    <mergeCell ref="C136:G136"/>
    <mergeCell ref="B142:D142"/>
    <mergeCell ref="A70:A71"/>
    <mergeCell ref="B70:B71"/>
    <mergeCell ref="A79:AH83"/>
    <mergeCell ref="E92:AI93"/>
    <mergeCell ref="A96:A97"/>
    <mergeCell ref="B96:B97"/>
    <mergeCell ref="E53:AI54"/>
    <mergeCell ref="A56:A59"/>
    <mergeCell ref="B56:B59"/>
    <mergeCell ref="A60:A63"/>
    <mergeCell ref="B60:B63"/>
    <mergeCell ref="E67:AI68"/>
    <mergeCell ref="A39:A42"/>
    <mergeCell ref="B39:B42"/>
    <mergeCell ref="A43:A46"/>
    <mergeCell ref="B43:B46"/>
    <mergeCell ref="A47:A50"/>
    <mergeCell ref="B47:B50"/>
    <mergeCell ref="A4:C4"/>
    <mergeCell ref="B6:AI7"/>
    <mergeCell ref="C12:AE13"/>
    <mergeCell ref="E33:AI34"/>
    <mergeCell ref="A36:A38"/>
    <mergeCell ref="B36:B38"/>
  </mergeCells>
  <pageMargins left="0.31496062992126012" right="0.11811023622047202" top="0.74803149606299213" bottom="0.55118110236220508" header="0.31496062992126012" footer="0.31496062992126012"/>
  <pageSetup paperSize="0" fitToWidth="0" fitToHeight="0" orientation="landscape" horizontalDpi="0" verticalDpi="0" copies="0"/>
  <headerFooter>
    <oddFooter>&amp;CPagina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21"/>
  <sheetViews>
    <sheetView workbookViewId="0"/>
  </sheetViews>
  <sheetFormatPr defaultRowHeight="15" x14ac:dyDescent="0.25"/>
  <cols>
    <col min="1" max="1" width="6.140625" customWidth="1"/>
    <col min="2" max="2" width="32.7109375" customWidth="1"/>
    <col min="3" max="3" width="18.42578125" customWidth="1"/>
    <col min="4" max="10" width="9.140625" customWidth="1"/>
    <col min="11" max="11" width="11.85546875" customWidth="1"/>
    <col min="12" max="12" width="9.140625" customWidth="1"/>
  </cols>
  <sheetData>
    <row r="2" spans="1:11" x14ac:dyDescent="0.25">
      <c r="A2" s="271" t="s">
        <v>0</v>
      </c>
      <c r="B2" s="271"/>
      <c r="I2" s="271" t="s">
        <v>82</v>
      </c>
      <c r="J2" s="271"/>
    </row>
    <row r="3" spans="1:11" x14ac:dyDescent="0.25">
      <c r="A3" s="271" t="s">
        <v>2</v>
      </c>
      <c r="B3" s="271"/>
      <c r="I3" s="271" t="s">
        <v>83</v>
      </c>
      <c r="J3" s="271"/>
    </row>
    <row r="6" spans="1:11" x14ac:dyDescent="0.25">
      <c r="B6" s="326" t="s">
        <v>84</v>
      </c>
      <c r="C6" s="326"/>
      <c r="D6" s="326"/>
      <c r="E6" s="326"/>
      <c r="F6" s="326"/>
      <c r="G6" s="326"/>
      <c r="H6" s="326"/>
      <c r="I6" s="326"/>
      <c r="J6" s="326"/>
      <c r="K6" s="326"/>
    </row>
    <row r="7" spans="1:11" ht="38.25" customHeight="1" x14ac:dyDescent="0.25">
      <c r="B7" s="326"/>
      <c r="C7" s="326"/>
      <c r="D7" s="326"/>
      <c r="E7" s="326"/>
      <c r="F7" s="326"/>
      <c r="G7" s="326"/>
      <c r="H7" s="326"/>
      <c r="I7" s="326"/>
      <c r="J7" s="326"/>
      <c r="K7" s="326"/>
    </row>
    <row r="8" spans="1:11" ht="14.25" customHeight="1" x14ac:dyDescent="0.25">
      <c r="B8" s="272"/>
      <c r="C8" s="272"/>
      <c r="D8" s="272"/>
      <c r="E8" s="272"/>
      <c r="F8" s="272"/>
      <c r="G8" s="272"/>
      <c r="H8" s="272"/>
      <c r="I8" s="272"/>
      <c r="J8" s="272"/>
      <c r="K8" s="272"/>
    </row>
    <row r="9" spans="1:11" ht="14.25" customHeight="1" x14ac:dyDescent="0.25">
      <c r="B9" s="271" t="s">
        <v>7</v>
      </c>
      <c r="G9" s="272"/>
      <c r="H9" s="272"/>
      <c r="I9" s="272"/>
      <c r="J9" s="272"/>
      <c r="K9" s="272"/>
    </row>
    <row r="10" spans="1:11" ht="15.75" thickBot="1" x14ac:dyDescent="0.3">
      <c r="A10" s="271" t="s">
        <v>85</v>
      </c>
      <c r="B10" s="271"/>
      <c r="C10" s="271"/>
      <c r="J10" s="273" t="s">
        <v>9</v>
      </c>
    </row>
    <row r="11" spans="1:11" x14ac:dyDescent="0.25">
      <c r="A11" s="274" t="s">
        <v>10</v>
      </c>
      <c r="B11" s="274" t="s">
        <v>11</v>
      </c>
      <c r="C11" s="274" t="s">
        <v>18</v>
      </c>
      <c r="D11" s="274" t="s">
        <v>19</v>
      </c>
      <c r="E11" s="275"/>
      <c r="F11" s="276"/>
      <c r="G11" s="276" t="s">
        <v>86</v>
      </c>
      <c r="H11" s="276"/>
      <c r="I11" s="276"/>
      <c r="J11" s="277"/>
      <c r="K11" s="278" t="s">
        <v>87</v>
      </c>
    </row>
    <row r="12" spans="1:11" x14ac:dyDescent="0.25">
      <c r="A12" s="279" t="s">
        <v>14</v>
      </c>
      <c r="B12" s="279"/>
      <c r="C12" s="279"/>
      <c r="D12" s="279" t="s">
        <v>21</v>
      </c>
      <c r="E12" s="280"/>
      <c r="F12" s="281"/>
      <c r="G12" s="281"/>
      <c r="H12" s="281"/>
      <c r="I12" s="281"/>
      <c r="J12" s="282"/>
      <c r="K12" s="283"/>
    </row>
    <row r="13" spans="1:11" x14ac:dyDescent="0.25">
      <c r="A13" s="284">
        <v>1</v>
      </c>
      <c r="B13" s="285" t="s">
        <v>22</v>
      </c>
      <c r="C13" s="284" t="s">
        <v>23</v>
      </c>
      <c r="D13" s="284" t="s">
        <v>24</v>
      </c>
      <c r="E13" s="286"/>
      <c r="F13" s="287"/>
      <c r="G13" s="288">
        <v>7975</v>
      </c>
      <c r="H13" s="289"/>
      <c r="I13" s="289"/>
      <c r="J13" s="289"/>
      <c r="K13" s="290">
        <f>G13/1450</f>
        <v>5.5</v>
      </c>
    </row>
    <row r="14" spans="1:11" x14ac:dyDescent="0.25">
      <c r="A14" s="284">
        <v>2</v>
      </c>
      <c r="B14" s="285" t="s">
        <v>25</v>
      </c>
      <c r="C14" s="284" t="s">
        <v>23</v>
      </c>
      <c r="D14" s="291" t="s">
        <v>24</v>
      </c>
      <c r="E14" s="292"/>
      <c r="F14" s="293"/>
      <c r="G14" s="294">
        <v>7500</v>
      </c>
      <c r="H14" s="295"/>
      <c r="I14" s="293"/>
      <c r="J14" s="293"/>
      <c r="K14" s="296">
        <f>G14/1450</f>
        <v>5.1724137931034484</v>
      </c>
    </row>
    <row r="15" spans="1:11" x14ac:dyDescent="0.25">
      <c r="A15" s="284">
        <v>3</v>
      </c>
      <c r="B15" s="285" t="s">
        <v>26</v>
      </c>
      <c r="C15" s="284" t="s">
        <v>23</v>
      </c>
      <c r="D15" s="291" t="s">
        <v>24</v>
      </c>
      <c r="E15" s="292"/>
      <c r="F15" s="293"/>
      <c r="G15" s="294">
        <v>7200</v>
      </c>
      <c r="H15" s="295"/>
      <c r="I15" s="293"/>
      <c r="J15" s="293"/>
      <c r="K15" s="296">
        <f>G15/1450</f>
        <v>4.9655172413793105</v>
      </c>
    </row>
    <row r="16" spans="1:11" x14ac:dyDescent="0.25">
      <c r="A16" s="284">
        <v>4</v>
      </c>
      <c r="B16" s="285" t="s">
        <v>88</v>
      </c>
      <c r="C16" s="284" t="s">
        <v>23</v>
      </c>
      <c r="D16" s="291" t="s">
        <v>24</v>
      </c>
      <c r="E16" s="292"/>
      <c r="F16" s="293"/>
      <c r="G16" s="294">
        <v>7055</v>
      </c>
      <c r="H16" s="295"/>
      <c r="I16" s="293"/>
      <c r="J16" s="293"/>
      <c r="K16" s="296">
        <f>G16/1450</f>
        <v>4.86551724137931</v>
      </c>
    </row>
    <row r="17" spans="1:11" x14ac:dyDescent="0.25">
      <c r="A17" s="284">
        <v>5</v>
      </c>
      <c r="B17" s="285" t="s">
        <v>28</v>
      </c>
      <c r="C17" s="284" t="s">
        <v>23</v>
      </c>
      <c r="D17" s="291" t="s">
        <v>24</v>
      </c>
      <c r="E17" s="292"/>
      <c r="F17" s="293"/>
      <c r="G17" s="294">
        <v>6400</v>
      </c>
      <c r="H17" s="295"/>
      <c r="I17" s="293"/>
      <c r="J17" s="293"/>
      <c r="K17" s="296">
        <f>G17/1450</f>
        <v>4.4137931034482758</v>
      </c>
    </row>
    <row r="18" spans="1:11" x14ac:dyDescent="0.25">
      <c r="K18" s="297"/>
    </row>
    <row r="19" spans="1:11" ht="15.75" thickBot="1" x14ac:dyDescent="0.3">
      <c r="A19" s="271" t="s">
        <v>89</v>
      </c>
      <c r="B19" s="271"/>
      <c r="J19" s="273" t="s">
        <v>9</v>
      </c>
      <c r="K19" s="297"/>
    </row>
    <row r="20" spans="1:11" ht="15" customHeight="1" thickBot="1" x14ac:dyDescent="0.3">
      <c r="A20" s="275" t="s">
        <v>10</v>
      </c>
      <c r="B20" s="274" t="s">
        <v>11</v>
      </c>
      <c r="C20" s="277" t="s">
        <v>18</v>
      </c>
      <c r="D20" s="274" t="s">
        <v>19</v>
      </c>
      <c r="E20" s="262" t="s">
        <v>90</v>
      </c>
      <c r="F20" s="262"/>
      <c r="G20" s="262"/>
      <c r="H20" s="262"/>
      <c r="I20" s="262"/>
      <c r="J20" s="262"/>
      <c r="K20" s="278" t="s">
        <v>87</v>
      </c>
    </row>
    <row r="21" spans="1:11" ht="15.75" thickBot="1" x14ac:dyDescent="0.3">
      <c r="A21" s="280" t="s">
        <v>14</v>
      </c>
      <c r="B21" s="279"/>
      <c r="C21" s="282" t="s">
        <v>31</v>
      </c>
      <c r="D21" s="279" t="s">
        <v>21</v>
      </c>
      <c r="E21" s="262"/>
      <c r="F21" s="262"/>
      <c r="G21" s="262"/>
      <c r="H21" s="262"/>
      <c r="I21" s="262"/>
      <c r="J21" s="262"/>
      <c r="K21" s="283" t="s">
        <v>91</v>
      </c>
    </row>
    <row r="22" spans="1:11" x14ac:dyDescent="0.25">
      <c r="A22" s="298"/>
      <c r="B22" s="299"/>
      <c r="C22" s="300"/>
      <c r="D22" s="301"/>
      <c r="E22" s="274">
        <v>0</v>
      </c>
      <c r="F22" s="274">
        <v>1</v>
      </c>
      <c r="G22" s="274">
        <v>2</v>
      </c>
      <c r="H22" s="274">
        <v>3</v>
      </c>
      <c r="I22" s="274">
        <v>4</v>
      </c>
      <c r="J22" s="302">
        <v>5</v>
      </c>
      <c r="K22" s="303"/>
    </row>
    <row r="23" spans="1:11" x14ac:dyDescent="0.25">
      <c r="A23" s="265">
        <v>1</v>
      </c>
      <c r="B23" s="266" t="s">
        <v>34</v>
      </c>
      <c r="C23" s="284" t="s">
        <v>35</v>
      </c>
      <c r="D23" s="284" t="s">
        <v>24</v>
      </c>
      <c r="E23" s="304">
        <f t="shared" ref="E23:E31" si="0">F23/1.075</f>
        <v>4277.2670772536385</v>
      </c>
      <c r="F23" s="305">
        <f t="shared" ref="F23:G31" si="1">G23/1.05</f>
        <v>4598.0621080476612</v>
      </c>
      <c r="G23" s="305">
        <f t="shared" si="1"/>
        <v>4827.9652134500448</v>
      </c>
      <c r="H23" s="305">
        <f t="shared" ref="H23:I31" si="2">I23/1.025</f>
        <v>5069.3634741225469</v>
      </c>
      <c r="I23" s="305">
        <f t="shared" si="2"/>
        <v>5196.0975609756106</v>
      </c>
      <c r="J23" s="306">
        <v>5326</v>
      </c>
      <c r="K23" s="307">
        <f t="shared" ref="K23:K31" si="3">J23/1450</f>
        <v>3.673103448275862</v>
      </c>
    </row>
    <row r="24" spans="1:11" x14ac:dyDescent="0.25">
      <c r="A24" s="265"/>
      <c r="B24" s="266"/>
      <c r="C24" s="284" t="s">
        <v>36</v>
      </c>
      <c r="D24" s="284" t="s">
        <v>24</v>
      </c>
      <c r="E24" s="308">
        <f t="shared" si="0"/>
        <v>3348.0898319696621</v>
      </c>
      <c r="F24" s="133">
        <f t="shared" si="1"/>
        <v>3599.1965693673865</v>
      </c>
      <c r="G24" s="133">
        <f t="shared" si="1"/>
        <v>3779.1563978357558</v>
      </c>
      <c r="H24" s="133">
        <f t="shared" si="2"/>
        <v>3968.1142177275437</v>
      </c>
      <c r="I24" s="133">
        <f t="shared" si="2"/>
        <v>4067.3170731707319</v>
      </c>
      <c r="J24" s="309">
        <v>4169</v>
      </c>
      <c r="K24" s="307">
        <f t="shared" si="3"/>
        <v>2.8751724137931034</v>
      </c>
    </row>
    <row r="25" spans="1:11" x14ac:dyDescent="0.25">
      <c r="A25" s="265"/>
      <c r="B25" s="266"/>
      <c r="C25" s="284" t="s">
        <v>37</v>
      </c>
      <c r="D25" s="284" t="s">
        <v>24</v>
      </c>
      <c r="E25" s="308">
        <f t="shared" si="0"/>
        <v>2977.8644991469191</v>
      </c>
      <c r="F25" s="133">
        <f t="shared" si="1"/>
        <v>3201.2043365829381</v>
      </c>
      <c r="G25" s="133">
        <f t="shared" si="1"/>
        <v>3361.2645534120852</v>
      </c>
      <c r="H25" s="133">
        <f t="shared" si="2"/>
        <v>3529.3277810826894</v>
      </c>
      <c r="I25" s="133">
        <f t="shared" si="2"/>
        <v>3617.5609756097565</v>
      </c>
      <c r="J25" s="309">
        <v>3708</v>
      </c>
      <c r="K25" s="307">
        <f t="shared" si="3"/>
        <v>2.5572413793103448</v>
      </c>
    </row>
    <row r="26" spans="1:11" x14ac:dyDescent="0.25">
      <c r="A26" s="265">
        <v>2</v>
      </c>
      <c r="B26" s="266" t="s">
        <v>38</v>
      </c>
      <c r="C26" s="284" t="s">
        <v>35</v>
      </c>
      <c r="D26" s="284" t="s">
        <v>24</v>
      </c>
      <c r="E26" s="133">
        <f t="shared" si="0"/>
        <v>3887.7675405529226</v>
      </c>
      <c r="F26" s="133">
        <f t="shared" si="1"/>
        <v>4179.3501060943918</v>
      </c>
      <c r="G26" s="133">
        <f t="shared" si="1"/>
        <v>4388.3176113991112</v>
      </c>
      <c r="H26" s="133">
        <f t="shared" si="2"/>
        <v>4607.7334919690666</v>
      </c>
      <c r="I26" s="133">
        <f t="shared" si="2"/>
        <v>4722.9268292682927</v>
      </c>
      <c r="J26" s="309">
        <v>4841</v>
      </c>
      <c r="K26" s="307">
        <f t="shared" si="3"/>
        <v>3.3386206896551722</v>
      </c>
    </row>
    <row r="27" spans="1:11" x14ac:dyDescent="0.25">
      <c r="A27" s="265"/>
      <c r="B27" s="266"/>
      <c r="C27" s="284" t="s">
        <v>36</v>
      </c>
      <c r="D27" s="284" t="s">
        <v>24</v>
      </c>
      <c r="E27" s="133">
        <f t="shared" si="0"/>
        <v>3043.7180290633287</v>
      </c>
      <c r="F27" s="133">
        <f t="shared" si="1"/>
        <v>3271.9968812430784</v>
      </c>
      <c r="G27" s="133">
        <f t="shared" si="1"/>
        <v>3435.5967253052327</v>
      </c>
      <c r="H27" s="133">
        <f t="shared" si="2"/>
        <v>3607.3765615704942</v>
      </c>
      <c r="I27" s="133">
        <f t="shared" si="2"/>
        <v>3697.5609756097565</v>
      </c>
      <c r="J27" s="309">
        <v>3790</v>
      </c>
      <c r="K27" s="307">
        <f t="shared" si="3"/>
        <v>2.613793103448276</v>
      </c>
    </row>
    <row r="28" spans="1:11" x14ac:dyDescent="0.25">
      <c r="A28" s="265"/>
      <c r="B28" s="266"/>
      <c r="C28" s="284" t="s">
        <v>37</v>
      </c>
      <c r="D28" s="284" t="s">
        <v>24</v>
      </c>
      <c r="E28" s="133">
        <f t="shared" si="0"/>
        <v>2707.2225530270398</v>
      </c>
      <c r="F28" s="133">
        <f t="shared" si="1"/>
        <v>2910.2642445040678</v>
      </c>
      <c r="G28" s="133">
        <f t="shared" si="1"/>
        <v>3055.7774567292713</v>
      </c>
      <c r="H28" s="133">
        <f t="shared" si="2"/>
        <v>3208.566329565735</v>
      </c>
      <c r="I28" s="133">
        <f t="shared" si="2"/>
        <v>3288.7804878048782</v>
      </c>
      <c r="J28" s="309">
        <v>3371</v>
      </c>
      <c r="K28" s="307">
        <f t="shared" si="3"/>
        <v>2.3248275862068963</v>
      </c>
    </row>
    <row r="29" spans="1:11" x14ac:dyDescent="0.25">
      <c r="A29" s="265"/>
      <c r="B29" s="266"/>
      <c r="C29" s="284" t="s">
        <v>39</v>
      </c>
      <c r="D29" s="284" t="s">
        <v>24</v>
      </c>
      <c r="E29" s="133">
        <f t="shared" si="0"/>
        <v>1974.8028056640439</v>
      </c>
      <c r="F29" s="133">
        <f t="shared" si="1"/>
        <v>2122.9130160888471</v>
      </c>
      <c r="G29" s="133">
        <f t="shared" si="1"/>
        <v>2229.0586668932897</v>
      </c>
      <c r="H29" s="133">
        <f t="shared" si="2"/>
        <v>2340.5116002379541</v>
      </c>
      <c r="I29" s="133">
        <f t="shared" si="2"/>
        <v>2399.0243902439029</v>
      </c>
      <c r="J29" s="309">
        <v>2459</v>
      </c>
      <c r="K29" s="307">
        <f t="shared" si="3"/>
        <v>1.6958620689655173</v>
      </c>
    </row>
    <row r="30" spans="1:11" x14ac:dyDescent="0.25">
      <c r="A30" s="284">
        <v>3</v>
      </c>
      <c r="B30" s="285" t="s">
        <v>40</v>
      </c>
      <c r="C30" s="284" t="s">
        <v>35</v>
      </c>
      <c r="D30" s="284" t="s">
        <v>41</v>
      </c>
      <c r="E30" s="133">
        <f t="shared" si="0"/>
        <v>2727.2998487332625</v>
      </c>
      <c r="F30" s="133">
        <f t="shared" si="1"/>
        <v>2931.8473373882571</v>
      </c>
      <c r="G30" s="133">
        <f t="shared" si="1"/>
        <v>3078.4397042576702</v>
      </c>
      <c r="H30" s="133">
        <f t="shared" si="2"/>
        <v>3232.3616894705538</v>
      </c>
      <c r="I30" s="133">
        <f t="shared" si="2"/>
        <v>3313.1707317073174</v>
      </c>
      <c r="J30" s="309">
        <v>3396</v>
      </c>
      <c r="K30" s="307">
        <f t="shared" si="3"/>
        <v>2.3420689655172415</v>
      </c>
    </row>
    <row r="31" spans="1:11" ht="14.25" customHeight="1" x14ac:dyDescent="0.25">
      <c r="A31" s="126">
        <v>4</v>
      </c>
      <c r="B31" s="25" t="s">
        <v>42</v>
      </c>
      <c r="C31" s="284" t="s">
        <v>35</v>
      </c>
      <c r="D31" s="284" t="s">
        <v>24</v>
      </c>
      <c r="E31" s="133">
        <f t="shared" si="0"/>
        <v>2265.5220474901453</v>
      </c>
      <c r="F31" s="133">
        <f t="shared" si="1"/>
        <v>2435.4362010519062</v>
      </c>
      <c r="G31" s="133">
        <f t="shared" si="1"/>
        <v>2557.2080111045016</v>
      </c>
      <c r="H31" s="133">
        <f t="shared" si="2"/>
        <v>2685.0684116597267</v>
      </c>
      <c r="I31" s="133">
        <f t="shared" si="2"/>
        <v>2752.1951219512198</v>
      </c>
      <c r="J31" s="310">
        <v>2821</v>
      </c>
      <c r="K31" s="296">
        <f t="shared" si="3"/>
        <v>1.9455172413793103</v>
      </c>
    </row>
    <row r="32" spans="1:11" ht="15.75" hidden="1" customHeight="1" x14ac:dyDescent="0.25">
      <c r="K32" s="297"/>
    </row>
    <row r="33" spans="1:11" hidden="1" x14ac:dyDescent="0.25">
      <c r="K33" s="297"/>
    </row>
    <row r="34" spans="1:11" hidden="1" x14ac:dyDescent="0.25">
      <c r="K34" s="297"/>
    </row>
    <row r="35" spans="1:11" x14ac:dyDescent="0.25">
      <c r="K35" s="297"/>
    </row>
    <row r="36" spans="1:11" x14ac:dyDescent="0.25">
      <c r="K36" s="297"/>
    </row>
    <row r="37" spans="1:11" x14ac:dyDescent="0.25">
      <c r="K37" s="297"/>
    </row>
    <row r="38" spans="1:11" ht="15.75" thickBot="1" x14ac:dyDescent="0.3">
      <c r="A38" s="271" t="s">
        <v>92</v>
      </c>
      <c r="B38" s="271"/>
      <c r="J38" s="273" t="s">
        <v>9</v>
      </c>
      <c r="K38" s="297"/>
    </row>
    <row r="39" spans="1:11" ht="15.75" customHeight="1" thickBot="1" x14ac:dyDescent="0.3">
      <c r="A39" s="275" t="s">
        <v>10</v>
      </c>
      <c r="B39" s="275" t="s">
        <v>11</v>
      </c>
      <c r="C39" s="274" t="s">
        <v>18</v>
      </c>
      <c r="D39" s="274" t="s">
        <v>19</v>
      </c>
      <c r="E39" s="262" t="s">
        <v>90</v>
      </c>
      <c r="F39" s="262"/>
      <c r="G39" s="262"/>
      <c r="H39" s="262"/>
      <c r="I39" s="262"/>
      <c r="J39" s="262"/>
      <c r="K39" s="278" t="s">
        <v>87</v>
      </c>
    </row>
    <row r="40" spans="1:11" ht="15.75" thickBot="1" x14ac:dyDescent="0.3">
      <c r="A40" s="280" t="s">
        <v>14</v>
      </c>
      <c r="B40" s="280"/>
      <c r="C40" s="279" t="s">
        <v>31</v>
      </c>
      <c r="D40" s="279" t="s">
        <v>21</v>
      </c>
      <c r="E40" s="262"/>
      <c r="F40" s="262"/>
      <c r="G40" s="262"/>
      <c r="H40" s="262"/>
      <c r="I40" s="262"/>
      <c r="J40" s="262"/>
      <c r="K40" s="283" t="s">
        <v>91</v>
      </c>
    </row>
    <row r="41" spans="1:11" ht="15.75" thickBot="1" x14ac:dyDescent="0.3">
      <c r="A41" s="298"/>
      <c r="B41" s="298"/>
      <c r="C41" s="311"/>
      <c r="D41" s="311"/>
      <c r="E41" s="274">
        <v>0</v>
      </c>
      <c r="F41" s="274">
        <v>1</v>
      </c>
      <c r="G41" s="274">
        <v>2</v>
      </c>
      <c r="H41" s="274">
        <v>3</v>
      </c>
      <c r="I41" s="274">
        <v>4</v>
      </c>
      <c r="J41" s="302">
        <v>5</v>
      </c>
      <c r="K41" s="303"/>
    </row>
    <row r="42" spans="1:11" x14ac:dyDescent="0.25">
      <c r="A42" s="265">
        <v>1</v>
      </c>
      <c r="B42" s="266" t="s">
        <v>93</v>
      </c>
      <c r="C42" s="284" t="s">
        <v>35</v>
      </c>
      <c r="D42" s="284" t="s">
        <v>24</v>
      </c>
      <c r="E42" s="133">
        <f>F42/1.075</f>
        <v>3887.7675405529226</v>
      </c>
      <c r="F42" s="133">
        <f t="shared" ref="F42:G46" si="4">G42/1.05</f>
        <v>4179.3501060943918</v>
      </c>
      <c r="G42" s="133">
        <f t="shared" si="4"/>
        <v>4388.3176113991112</v>
      </c>
      <c r="H42" s="133">
        <f t="shared" ref="H42:I46" si="5">I42/1.025</f>
        <v>4607.7334919690666</v>
      </c>
      <c r="I42" s="133">
        <f t="shared" si="5"/>
        <v>4722.9268292682927</v>
      </c>
      <c r="J42" s="309">
        <v>4841</v>
      </c>
      <c r="K42" s="296">
        <f>J42/1450</f>
        <v>3.3386206896551722</v>
      </c>
    </row>
    <row r="43" spans="1:11" x14ac:dyDescent="0.25">
      <c r="A43" s="265"/>
      <c r="B43" s="266"/>
      <c r="C43" s="284" t="s">
        <v>36</v>
      </c>
      <c r="D43" s="284" t="s">
        <v>24</v>
      </c>
      <c r="E43" s="133">
        <f>F43/1.075</f>
        <v>3043.7180290633287</v>
      </c>
      <c r="F43" s="133">
        <f t="shared" si="4"/>
        <v>3271.9968812430784</v>
      </c>
      <c r="G43" s="133">
        <f t="shared" si="4"/>
        <v>3435.5967253052327</v>
      </c>
      <c r="H43" s="133">
        <f t="shared" si="5"/>
        <v>3607.3765615704942</v>
      </c>
      <c r="I43" s="133">
        <f t="shared" si="5"/>
        <v>3697.5609756097565</v>
      </c>
      <c r="J43" s="309">
        <v>3790</v>
      </c>
      <c r="K43" s="296">
        <f>J43/1450</f>
        <v>2.613793103448276</v>
      </c>
    </row>
    <row r="44" spans="1:11" x14ac:dyDescent="0.25">
      <c r="A44" s="265"/>
      <c r="B44" s="266"/>
      <c r="C44" s="284" t="s">
        <v>37</v>
      </c>
      <c r="D44" s="284" t="s">
        <v>24</v>
      </c>
      <c r="E44" s="133">
        <f>F44/1.075</f>
        <v>2707.2225530270398</v>
      </c>
      <c r="F44" s="133">
        <f t="shared" si="4"/>
        <v>2910.2642445040678</v>
      </c>
      <c r="G44" s="133">
        <f t="shared" si="4"/>
        <v>3055.7774567292713</v>
      </c>
      <c r="H44" s="133">
        <f t="shared" si="5"/>
        <v>3208.566329565735</v>
      </c>
      <c r="I44" s="133">
        <f t="shared" si="5"/>
        <v>3288.7804878048782</v>
      </c>
      <c r="J44" s="309">
        <v>3371</v>
      </c>
      <c r="K44" s="296">
        <f>J44/1450</f>
        <v>2.3248275862068963</v>
      </c>
    </row>
    <row r="45" spans="1:11" x14ac:dyDescent="0.25">
      <c r="A45" s="265"/>
      <c r="B45" s="266"/>
      <c r="C45" s="284" t="s">
        <v>39</v>
      </c>
      <c r="D45" s="284" t="s">
        <v>24</v>
      </c>
      <c r="E45" s="133">
        <f>F45/1.075</f>
        <v>1974.8028056640439</v>
      </c>
      <c r="F45" s="133">
        <f t="shared" si="4"/>
        <v>2122.9130160888471</v>
      </c>
      <c r="G45" s="133">
        <f t="shared" si="4"/>
        <v>2229.0586668932897</v>
      </c>
      <c r="H45" s="133">
        <f t="shared" si="5"/>
        <v>2340.5116002379541</v>
      </c>
      <c r="I45" s="133">
        <f t="shared" si="5"/>
        <v>2399.0243902439029</v>
      </c>
      <c r="J45" s="309">
        <v>2459</v>
      </c>
      <c r="K45" s="296">
        <f>J45/1450</f>
        <v>1.6958620689655173</v>
      </c>
    </row>
    <row r="46" spans="1:11" x14ac:dyDescent="0.25">
      <c r="A46" s="126">
        <v>2</v>
      </c>
      <c r="B46" s="25" t="s">
        <v>94</v>
      </c>
      <c r="C46" s="284" t="s">
        <v>35</v>
      </c>
      <c r="D46" s="284" t="s">
        <v>24</v>
      </c>
      <c r="E46" s="133">
        <f>F46/1.075</f>
        <v>2265.5220474901453</v>
      </c>
      <c r="F46" s="133">
        <f t="shared" si="4"/>
        <v>2435.4362010519062</v>
      </c>
      <c r="G46" s="133">
        <f t="shared" si="4"/>
        <v>2557.2080111045016</v>
      </c>
      <c r="H46" s="133">
        <f t="shared" si="5"/>
        <v>2685.0684116597267</v>
      </c>
      <c r="I46" s="133">
        <f t="shared" si="5"/>
        <v>2752.1951219512198</v>
      </c>
      <c r="J46" s="309">
        <v>2821</v>
      </c>
      <c r="K46" s="296">
        <f>J46/1450</f>
        <v>1.9455172413793103</v>
      </c>
    </row>
    <row r="47" spans="1:11" x14ac:dyDescent="0.25">
      <c r="K47" s="297"/>
    </row>
    <row r="48" spans="1:11" x14ac:dyDescent="0.25">
      <c r="K48" s="297"/>
    </row>
    <row r="49" spans="1:11" x14ac:dyDescent="0.25">
      <c r="K49" s="297"/>
    </row>
    <row r="50" spans="1:11" x14ac:dyDescent="0.25">
      <c r="K50" s="297"/>
    </row>
    <row r="51" spans="1:11" x14ac:dyDescent="0.25">
      <c r="K51" s="297"/>
    </row>
    <row r="52" spans="1:11" ht="15.75" thickBot="1" x14ac:dyDescent="0.3">
      <c r="A52" s="271" t="s">
        <v>95</v>
      </c>
      <c r="B52" s="271"/>
      <c r="J52" s="273" t="s">
        <v>9</v>
      </c>
      <c r="K52" s="297"/>
    </row>
    <row r="53" spans="1:11" ht="15.75" customHeight="1" thickBot="1" x14ac:dyDescent="0.3">
      <c r="A53" s="275" t="s">
        <v>10</v>
      </c>
      <c r="B53" s="275" t="s">
        <v>11</v>
      </c>
      <c r="C53" s="274" t="s">
        <v>18</v>
      </c>
      <c r="D53" s="274" t="s">
        <v>19</v>
      </c>
      <c r="E53" s="262" t="s">
        <v>90</v>
      </c>
      <c r="F53" s="262"/>
      <c r="G53" s="262"/>
      <c r="H53" s="262"/>
      <c r="I53" s="262"/>
      <c r="J53" s="262"/>
      <c r="K53" s="278" t="s">
        <v>87</v>
      </c>
    </row>
    <row r="54" spans="1:11" ht="15.75" thickBot="1" x14ac:dyDescent="0.3">
      <c r="A54" s="280" t="s">
        <v>14</v>
      </c>
      <c r="B54" s="280"/>
      <c r="C54" s="279" t="s">
        <v>48</v>
      </c>
      <c r="D54" s="279" t="s">
        <v>21</v>
      </c>
      <c r="E54" s="262"/>
      <c r="F54" s="262"/>
      <c r="G54" s="262"/>
      <c r="H54" s="262"/>
      <c r="I54" s="262"/>
      <c r="J54" s="262"/>
      <c r="K54" s="283" t="s">
        <v>91</v>
      </c>
    </row>
    <row r="55" spans="1:11" x14ac:dyDescent="0.25">
      <c r="A55" s="298"/>
      <c r="B55" s="298"/>
      <c r="C55" s="301"/>
      <c r="D55" s="301"/>
      <c r="E55" s="274">
        <v>0</v>
      </c>
      <c r="F55" s="274">
        <v>1</v>
      </c>
      <c r="G55" s="274">
        <v>2</v>
      </c>
      <c r="H55" s="274">
        <v>3</v>
      </c>
      <c r="I55" s="274">
        <v>4</v>
      </c>
      <c r="J55" s="302">
        <v>5</v>
      </c>
      <c r="K55" s="303"/>
    </row>
    <row r="56" spans="1:11" x14ac:dyDescent="0.25">
      <c r="A56" s="265">
        <v>1</v>
      </c>
      <c r="B56" s="266" t="s">
        <v>96</v>
      </c>
      <c r="C56" s="312" t="s">
        <v>50</v>
      </c>
      <c r="D56" s="284" t="s">
        <v>24</v>
      </c>
      <c r="E56" s="308">
        <f t="shared" ref="E56:E64" si="6">F56/1.075</f>
        <v>2610.0484418089231</v>
      </c>
      <c r="F56" s="133">
        <f t="shared" ref="F56:G64" si="7">G56/1.05</f>
        <v>2805.8020749445923</v>
      </c>
      <c r="G56" s="133">
        <f t="shared" si="7"/>
        <v>2946.092178691822</v>
      </c>
      <c r="H56" s="133">
        <f t="shared" ref="H56:I64" si="8">I56/1.025</f>
        <v>3093.3967876264132</v>
      </c>
      <c r="I56" s="133">
        <f t="shared" si="8"/>
        <v>3170.7317073170734</v>
      </c>
      <c r="J56" s="313">
        <v>3250</v>
      </c>
      <c r="K56" s="296">
        <f t="shared" ref="K56:K64" si="9">J56/1450</f>
        <v>2.2413793103448274</v>
      </c>
    </row>
    <row r="57" spans="1:11" x14ac:dyDescent="0.25">
      <c r="A57" s="265"/>
      <c r="B57" s="266"/>
      <c r="C57" s="314" t="s">
        <v>51</v>
      </c>
      <c r="D57" s="315" t="s">
        <v>24</v>
      </c>
      <c r="E57" s="133">
        <f t="shared" si="6"/>
        <v>2561.8629321139897</v>
      </c>
      <c r="F57" s="133">
        <f t="shared" si="7"/>
        <v>2754.0026520225388</v>
      </c>
      <c r="G57" s="133">
        <f t="shared" si="7"/>
        <v>2891.7027846236656</v>
      </c>
      <c r="H57" s="133">
        <f t="shared" si="8"/>
        <v>3036.2879238548489</v>
      </c>
      <c r="I57" s="133">
        <f t="shared" si="8"/>
        <v>3112.1951219512198</v>
      </c>
      <c r="J57" s="313">
        <v>3190</v>
      </c>
      <c r="K57" s="296">
        <f t="shared" si="9"/>
        <v>2.2000000000000002</v>
      </c>
    </row>
    <row r="58" spans="1:11" x14ac:dyDescent="0.25">
      <c r="A58" s="284">
        <v>3</v>
      </c>
      <c r="B58" s="316" t="s">
        <v>52</v>
      </c>
      <c r="C58" s="284" t="s">
        <v>51</v>
      </c>
      <c r="D58" s="284" t="s">
        <v>43</v>
      </c>
      <c r="E58" s="133">
        <f t="shared" si="6"/>
        <v>2265.5220474901453</v>
      </c>
      <c r="F58" s="133">
        <f t="shared" si="7"/>
        <v>2435.4362010519062</v>
      </c>
      <c r="G58" s="133">
        <f t="shared" si="7"/>
        <v>2557.2080111045016</v>
      </c>
      <c r="H58" s="133">
        <f t="shared" si="8"/>
        <v>2685.0684116597267</v>
      </c>
      <c r="I58" s="133">
        <f t="shared" si="8"/>
        <v>2752.1951219512198</v>
      </c>
      <c r="J58" s="313">
        <v>2821</v>
      </c>
      <c r="K58" s="296">
        <f t="shared" si="9"/>
        <v>1.9455172413793103</v>
      </c>
    </row>
    <row r="59" spans="1:11" x14ac:dyDescent="0.25">
      <c r="A59" s="167">
        <v>4</v>
      </c>
      <c r="B59" s="317" t="s">
        <v>53</v>
      </c>
      <c r="C59" s="169" t="s">
        <v>51</v>
      </c>
      <c r="D59" s="169" t="s">
        <v>43</v>
      </c>
      <c r="E59" s="305">
        <f t="shared" si="6"/>
        <v>2259.097312864154</v>
      </c>
      <c r="F59" s="305">
        <f t="shared" si="7"/>
        <v>2428.5296113289655</v>
      </c>
      <c r="G59" s="305">
        <f t="shared" si="7"/>
        <v>2549.9560918954139</v>
      </c>
      <c r="H59" s="305">
        <f t="shared" si="8"/>
        <v>2677.4538964901849</v>
      </c>
      <c r="I59" s="305">
        <f t="shared" si="8"/>
        <v>2744.3902439024391</v>
      </c>
      <c r="J59" s="317">
        <v>2813</v>
      </c>
      <c r="K59" s="296">
        <f t="shared" si="9"/>
        <v>1.94</v>
      </c>
    </row>
    <row r="60" spans="1:11" x14ac:dyDescent="0.25">
      <c r="A60" s="284">
        <v>5</v>
      </c>
      <c r="B60" s="25" t="s">
        <v>54</v>
      </c>
      <c r="C60" s="284" t="s">
        <v>51</v>
      </c>
      <c r="D60" s="284" t="s">
        <v>43</v>
      </c>
      <c r="E60" s="133">
        <f t="shared" si="6"/>
        <v>1979.6213566335368</v>
      </c>
      <c r="F60" s="133">
        <f t="shared" si="7"/>
        <v>2128.0929583810521</v>
      </c>
      <c r="G60" s="133">
        <f t="shared" si="7"/>
        <v>2234.497606300105</v>
      </c>
      <c r="H60" s="133">
        <f t="shared" si="8"/>
        <v>2346.2224866151105</v>
      </c>
      <c r="I60" s="133">
        <f t="shared" si="8"/>
        <v>2404.8780487804879</v>
      </c>
      <c r="J60" s="313">
        <v>2465</v>
      </c>
      <c r="K60" s="296">
        <f t="shared" si="9"/>
        <v>1.7</v>
      </c>
    </row>
    <row r="61" spans="1:11" x14ac:dyDescent="0.25">
      <c r="A61" s="284">
        <v>6</v>
      </c>
      <c r="B61" s="285" t="s">
        <v>55</v>
      </c>
      <c r="C61" s="88" t="s">
        <v>51</v>
      </c>
      <c r="D61" s="88" t="s">
        <v>43</v>
      </c>
      <c r="E61" s="133">
        <f t="shared" si="6"/>
        <v>1967.5749792098036</v>
      </c>
      <c r="F61" s="133">
        <f t="shared" si="7"/>
        <v>2115.1431026505388</v>
      </c>
      <c r="G61" s="133">
        <f t="shared" si="7"/>
        <v>2220.9002577830661</v>
      </c>
      <c r="H61" s="133">
        <f t="shared" si="8"/>
        <v>2331.9452706722195</v>
      </c>
      <c r="I61" s="133">
        <f t="shared" si="8"/>
        <v>2390.2439024390246</v>
      </c>
      <c r="J61" s="285">
        <v>2450</v>
      </c>
      <c r="K61" s="296">
        <f t="shared" si="9"/>
        <v>1.6896551724137931</v>
      </c>
    </row>
    <row r="62" spans="1:11" x14ac:dyDescent="0.25">
      <c r="A62" s="88">
        <v>7</v>
      </c>
      <c r="B62" s="285" t="s">
        <v>56</v>
      </c>
      <c r="C62" s="88" t="s">
        <v>51</v>
      </c>
      <c r="D62" s="88" t="s">
        <v>43</v>
      </c>
      <c r="E62" s="133">
        <f t="shared" si="6"/>
        <v>1909.752367575883</v>
      </c>
      <c r="F62" s="133">
        <f t="shared" si="7"/>
        <v>2052.9837951440741</v>
      </c>
      <c r="G62" s="133">
        <f t="shared" si="7"/>
        <v>2155.6329849012777</v>
      </c>
      <c r="H62" s="133">
        <f t="shared" si="8"/>
        <v>2263.4146341463415</v>
      </c>
      <c r="I62" s="133">
        <f t="shared" si="8"/>
        <v>2320</v>
      </c>
      <c r="J62" s="285">
        <v>2378</v>
      </c>
      <c r="K62" s="296">
        <f t="shared" si="9"/>
        <v>1.64</v>
      </c>
    </row>
    <row r="63" spans="1:11" x14ac:dyDescent="0.25">
      <c r="A63" s="88">
        <v>8</v>
      </c>
      <c r="B63" s="285" t="s">
        <v>57</v>
      </c>
      <c r="C63" s="88" t="s">
        <v>51</v>
      </c>
      <c r="D63" s="88" t="s">
        <v>59</v>
      </c>
      <c r="E63" s="133">
        <f t="shared" si="6"/>
        <v>1664.0062681317197</v>
      </c>
      <c r="F63" s="133">
        <f t="shared" si="7"/>
        <v>1788.8067382415986</v>
      </c>
      <c r="G63" s="133">
        <f t="shared" si="7"/>
        <v>1878.2470751536787</v>
      </c>
      <c r="H63" s="133">
        <f t="shared" si="8"/>
        <v>1972.1594289113627</v>
      </c>
      <c r="I63" s="133">
        <f t="shared" si="8"/>
        <v>2021.4634146341466</v>
      </c>
      <c r="J63" s="285">
        <v>2072</v>
      </c>
      <c r="K63" s="296">
        <f t="shared" si="9"/>
        <v>1.4289655172413793</v>
      </c>
    </row>
    <row r="64" spans="1:11" x14ac:dyDescent="0.25">
      <c r="A64" s="88">
        <v>9</v>
      </c>
      <c r="B64" s="36" t="s">
        <v>58</v>
      </c>
      <c r="C64" s="88" t="s">
        <v>51</v>
      </c>
      <c r="D64" s="88" t="s">
        <v>59</v>
      </c>
      <c r="E64" s="133">
        <f t="shared" si="6"/>
        <v>1450.3838418175123</v>
      </c>
      <c r="F64" s="133">
        <f t="shared" si="7"/>
        <v>1559.1626299538257</v>
      </c>
      <c r="G64" s="133">
        <f t="shared" si="7"/>
        <v>1637.120761451517</v>
      </c>
      <c r="H64" s="133">
        <f t="shared" si="8"/>
        <v>1718.9767995240929</v>
      </c>
      <c r="I64" s="133">
        <f t="shared" si="8"/>
        <v>1761.9512195121952</v>
      </c>
      <c r="J64" s="285">
        <v>1806</v>
      </c>
      <c r="K64" s="296">
        <f t="shared" si="9"/>
        <v>1.2455172413793103</v>
      </c>
    </row>
    <row r="69" spans="1:11" ht="15.75" customHeight="1" x14ac:dyDescent="0.25"/>
    <row r="70" spans="1:11" x14ac:dyDescent="0.25">
      <c r="B70" s="271" t="s">
        <v>61</v>
      </c>
      <c r="C70" s="271"/>
      <c r="D70" s="271"/>
    </row>
    <row r="71" spans="1:11" ht="9.75" customHeight="1" x14ac:dyDescent="0.25"/>
    <row r="72" spans="1:11" ht="15.75" customHeight="1" thickBot="1" x14ac:dyDescent="0.3">
      <c r="A72" s="271" t="s">
        <v>62</v>
      </c>
      <c r="B72" s="271"/>
      <c r="J72" s="273" t="s">
        <v>9</v>
      </c>
      <c r="K72" s="297"/>
    </row>
    <row r="73" spans="1:11" x14ac:dyDescent="0.25">
      <c r="A73" s="274" t="s">
        <v>10</v>
      </c>
      <c r="B73" s="274" t="s">
        <v>11</v>
      </c>
      <c r="C73" s="274" t="s">
        <v>18</v>
      </c>
      <c r="D73" s="274" t="s">
        <v>19</v>
      </c>
      <c r="E73" s="275"/>
      <c r="F73" s="276"/>
      <c r="G73" s="276" t="s">
        <v>86</v>
      </c>
      <c r="H73" s="276"/>
      <c r="I73" s="276"/>
      <c r="J73" s="277"/>
      <c r="K73" s="278" t="s">
        <v>87</v>
      </c>
    </row>
    <row r="74" spans="1:11" x14ac:dyDescent="0.25">
      <c r="A74" s="279" t="s">
        <v>14</v>
      </c>
      <c r="B74" s="279"/>
      <c r="C74" s="279"/>
      <c r="D74" s="279" t="s">
        <v>21</v>
      </c>
      <c r="E74" s="280"/>
      <c r="F74" s="281"/>
      <c r="G74" s="281"/>
      <c r="H74" s="281"/>
      <c r="I74" s="281"/>
      <c r="J74" s="282"/>
      <c r="K74" s="283"/>
    </row>
    <row r="75" spans="1:11" x14ac:dyDescent="0.25">
      <c r="A75" s="284">
        <v>1</v>
      </c>
      <c r="B75" s="285" t="s">
        <v>97</v>
      </c>
      <c r="C75" s="284" t="s">
        <v>51</v>
      </c>
      <c r="D75" s="291" t="s">
        <v>24</v>
      </c>
      <c r="E75" s="292"/>
      <c r="F75" s="293"/>
      <c r="G75" s="318">
        <v>4151</v>
      </c>
      <c r="H75" s="319"/>
      <c r="I75" s="319"/>
      <c r="J75" s="320"/>
      <c r="K75" s="296">
        <f>G75/1450</f>
        <v>2.8627586206896551</v>
      </c>
    </row>
    <row r="76" spans="1:11" ht="15.75" thickBot="1" x14ac:dyDescent="0.3">
      <c r="A76" s="271" t="s">
        <v>64</v>
      </c>
      <c r="B76" s="271"/>
      <c r="J76" s="273" t="s">
        <v>9</v>
      </c>
    </row>
    <row r="77" spans="1:11" ht="15.75" customHeight="1" thickBot="1" x14ac:dyDescent="0.3">
      <c r="A77" s="275" t="s">
        <v>10</v>
      </c>
      <c r="B77" s="275" t="s">
        <v>11</v>
      </c>
      <c r="C77" s="274" t="s">
        <v>18</v>
      </c>
      <c r="D77" s="274" t="s">
        <v>19</v>
      </c>
      <c r="E77" s="262" t="s">
        <v>90</v>
      </c>
      <c r="F77" s="262"/>
      <c r="G77" s="262"/>
      <c r="H77" s="262"/>
      <c r="I77" s="262"/>
      <c r="J77" s="262"/>
      <c r="K77" s="278" t="s">
        <v>87</v>
      </c>
    </row>
    <row r="78" spans="1:11" ht="15.75" thickBot="1" x14ac:dyDescent="0.3">
      <c r="A78" s="280" t="s">
        <v>14</v>
      </c>
      <c r="B78" s="280"/>
      <c r="C78" s="279" t="s">
        <v>48</v>
      </c>
      <c r="D78" s="279" t="s">
        <v>21</v>
      </c>
      <c r="E78" s="262"/>
      <c r="F78" s="262"/>
      <c r="G78" s="262"/>
      <c r="H78" s="262"/>
      <c r="I78" s="262"/>
      <c r="J78" s="262"/>
      <c r="K78" s="283" t="s">
        <v>91</v>
      </c>
    </row>
    <row r="79" spans="1:11" x14ac:dyDescent="0.25">
      <c r="A79" s="298"/>
      <c r="B79" s="298"/>
      <c r="C79" s="301"/>
      <c r="D79" s="301"/>
      <c r="E79" s="274">
        <v>0</v>
      </c>
      <c r="F79" s="274">
        <v>1</v>
      </c>
      <c r="G79" s="274">
        <v>2</v>
      </c>
      <c r="H79" s="274">
        <v>3</v>
      </c>
      <c r="I79" s="274">
        <v>4</v>
      </c>
      <c r="J79" s="302">
        <v>5</v>
      </c>
      <c r="K79" s="303"/>
    </row>
    <row r="80" spans="1:11" x14ac:dyDescent="0.25">
      <c r="A80" s="265">
        <v>1</v>
      </c>
      <c r="B80" s="266" t="s">
        <v>66</v>
      </c>
      <c r="C80" s="312" t="s">
        <v>50</v>
      </c>
      <c r="D80" s="284" t="s">
        <v>24</v>
      </c>
      <c r="E80" s="308">
        <f>F80/1.075</f>
        <v>2318.5261081545727</v>
      </c>
      <c r="F80" s="133">
        <f t="shared" ref="F80:G84" si="10">G80/1.05</f>
        <v>2492.4155662661656</v>
      </c>
      <c r="G80" s="133">
        <f t="shared" si="10"/>
        <v>2617.0363445794742</v>
      </c>
      <c r="H80" s="133">
        <f t="shared" ref="H80:I84" si="11">I80/1.025</f>
        <v>2747.8881618084479</v>
      </c>
      <c r="I80" s="133">
        <f t="shared" si="11"/>
        <v>2816.5853658536589</v>
      </c>
      <c r="J80" s="292">
        <v>2887</v>
      </c>
      <c r="K80" s="296">
        <f>J80/1450</f>
        <v>1.9910344827586206</v>
      </c>
    </row>
    <row r="81" spans="1:11" x14ac:dyDescent="0.25">
      <c r="A81" s="265"/>
      <c r="B81" s="266"/>
      <c r="C81" s="314" t="s">
        <v>51</v>
      </c>
      <c r="D81" s="315" t="s">
        <v>24</v>
      </c>
      <c r="E81" s="133">
        <f>F81/1.075</f>
        <v>2047.8841620346934</v>
      </c>
      <c r="F81" s="133">
        <f t="shared" si="10"/>
        <v>2201.4754741872953</v>
      </c>
      <c r="G81" s="133">
        <f t="shared" si="10"/>
        <v>2311.5492478966603</v>
      </c>
      <c r="H81" s="133">
        <f t="shared" si="11"/>
        <v>2427.1267102914935</v>
      </c>
      <c r="I81" s="133">
        <f t="shared" si="11"/>
        <v>2487.8048780487807</v>
      </c>
      <c r="J81" s="292">
        <v>2550</v>
      </c>
      <c r="K81" s="296">
        <f>J81/1450</f>
        <v>1.7586206896551724</v>
      </c>
    </row>
    <row r="82" spans="1:11" x14ac:dyDescent="0.25">
      <c r="A82" s="284">
        <v>2</v>
      </c>
      <c r="B82" s="316" t="s">
        <v>66</v>
      </c>
      <c r="C82" s="284" t="s">
        <v>51</v>
      </c>
      <c r="D82" s="284" t="s">
        <v>67</v>
      </c>
      <c r="E82" s="133">
        <f>F82/1.075</f>
        <v>1916.9801940301229</v>
      </c>
      <c r="F82" s="133">
        <f t="shared" si="10"/>
        <v>2060.7537085823819</v>
      </c>
      <c r="G82" s="133">
        <f t="shared" si="10"/>
        <v>2163.7913940115013</v>
      </c>
      <c r="H82" s="133">
        <f t="shared" si="11"/>
        <v>2271.9809637120766</v>
      </c>
      <c r="I82" s="133">
        <f t="shared" si="11"/>
        <v>2328.7804878048782</v>
      </c>
      <c r="J82" s="292">
        <v>2387</v>
      </c>
      <c r="K82" s="296">
        <f>J82/1450</f>
        <v>1.646206896551724</v>
      </c>
    </row>
    <row r="83" spans="1:11" x14ac:dyDescent="0.25">
      <c r="A83" s="167">
        <v>3</v>
      </c>
      <c r="B83" s="317" t="s">
        <v>66</v>
      </c>
      <c r="C83" s="169" t="s">
        <v>23</v>
      </c>
      <c r="D83" s="169" t="s">
        <v>67</v>
      </c>
      <c r="E83" s="305">
        <f>F83/1.075</f>
        <v>1744.3154509566095</v>
      </c>
      <c r="F83" s="305">
        <f t="shared" si="10"/>
        <v>1875.1391097783551</v>
      </c>
      <c r="G83" s="305">
        <f t="shared" si="10"/>
        <v>1968.8960652672729</v>
      </c>
      <c r="H83" s="305">
        <f t="shared" si="11"/>
        <v>2067.3408685306367</v>
      </c>
      <c r="I83" s="305">
        <f t="shared" si="11"/>
        <v>2119.0243902439024</v>
      </c>
      <c r="J83" s="321">
        <v>2172</v>
      </c>
      <c r="K83" s="296">
        <f>J83/1450</f>
        <v>1.4979310344827585</v>
      </c>
    </row>
    <row r="84" spans="1:11" x14ac:dyDescent="0.25">
      <c r="A84" s="88">
        <v>4</v>
      </c>
      <c r="B84" s="285" t="s">
        <v>57</v>
      </c>
      <c r="C84" s="88" t="s">
        <v>51</v>
      </c>
      <c r="D84" s="88" t="s">
        <v>43</v>
      </c>
      <c r="E84" s="133">
        <f>F84/1.075</f>
        <v>1664.0062681317197</v>
      </c>
      <c r="F84" s="133">
        <f t="shared" si="10"/>
        <v>1788.8067382415986</v>
      </c>
      <c r="G84" s="133">
        <f t="shared" si="10"/>
        <v>1878.2470751536787</v>
      </c>
      <c r="H84" s="133">
        <f t="shared" si="11"/>
        <v>1972.1594289113627</v>
      </c>
      <c r="I84" s="133">
        <f t="shared" si="11"/>
        <v>2021.4634146341466</v>
      </c>
      <c r="J84" s="322">
        <v>2072</v>
      </c>
      <c r="K84" s="296">
        <f>J84/1450</f>
        <v>1.4289655172413793</v>
      </c>
    </row>
    <row r="86" spans="1:11" x14ac:dyDescent="0.25">
      <c r="B86" s="271" t="s">
        <v>68</v>
      </c>
      <c r="C86" s="271"/>
      <c r="D86" s="271"/>
    </row>
    <row r="87" spans="1:11" ht="10.5" customHeight="1" x14ac:dyDescent="0.25"/>
    <row r="88" spans="1:11" ht="15.75" thickBot="1" x14ac:dyDescent="0.3">
      <c r="A88" s="271" t="s">
        <v>62</v>
      </c>
      <c r="B88" s="271"/>
      <c r="J88" s="273" t="s">
        <v>9</v>
      </c>
      <c r="K88" s="297"/>
    </row>
    <row r="89" spans="1:11" x14ac:dyDescent="0.25">
      <c r="A89" s="274" t="s">
        <v>10</v>
      </c>
      <c r="B89" s="274" t="s">
        <v>11</v>
      </c>
      <c r="C89" s="274" t="s">
        <v>18</v>
      </c>
      <c r="D89" s="274" t="s">
        <v>19</v>
      </c>
      <c r="E89" s="275"/>
      <c r="F89" s="276"/>
      <c r="G89" s="276" t="s">
        <v>86</v>
      </c>
      <c r="H89" s="276"/>
      <c r="I89" s="276"/>
      <c r="J89" s="277"/>
      <c r="K89" s="278" t="s">
        <v>87</v>
      </c>
    </row>
    <row r="90" spans="1:11" x14ac:dyDescent="0.25">
      <c r="A90" s="279" t="s">
        <v>14</v>
      </c>
      <c r="B90" s="279"/>
      <c r="C90" s="279"/>
      <c r="D90" s="279" t="s">
        <v>21</v>
      </c>
      <c r="E90" s="280"/>
      <c r="F90" s="281"/>
      <c r="G90" s="281"/>
      <c r="H90" s="281"/>
      <c r="I90" s="281"/>
      <c r="J90" s="282"/>
      <c r="K90" s="283"/>
    </row>
    <row r="91" spans="1:11" x14ac:dyDescent="0.25">
      <c r="A91" s="284">
        <v>1</v>
      </c>
      <c r="B91" s="285" t="s">
        <v>63</v>
      </c>
      <c r="C91" s="284" t="s">
        <v>23</v>
      </c>
      <c r="D91" s="291" t="s">
        <v>24</v>
      </c>
      <c r="E91" s="292"/>
      <c r="F91" s="293"/>
      <c r="G91" s="318">
        <v>4507</v>
      </c>
      <c r="H91" s="319"/>
      <c r="I91" s="319"/>
      <c r="J91" s="320"/>
      <c r="K91" s="290">
        <f>G91/1450</f>
        <v>3.1082758620689654</v>
      </c>
    </row>
    <row r="92" spans="1:11" ht="15.75" thickBot="1" x14ac:dyDescent="0.3">
      <c r="A92" s="271" t="s">
        <v>64</v>
      </c>
      <c r="B92" s="271"/>
      <c r="J92" s="273" t="s">
        <v>9</v>
      </c>
    </row>
    <row r="93" spans="1:11" ht="15.75" thickBot="1" x14ac:dyDescent="0.3">
      <c r="A93" s="275" t="s">
        <v>10</v>
      </c>
      <c r="B93" s="275" t="s">
        <v>11</v>
      </c>
      <c r="C93" s="274" t="s">
        <v>18</v>
      </c>
      <c r="D93" s="274" t="s">
        <v>19</v>
      </c>
      <c r="E93" s="262" t="s">
        <v>90</v>
      </c>
      <c r="F93" s="262"/>
      <c r="G93" s="262"/>
      <c r="H93" s="262"/>
      <c r="I93" s="262"/>
      <c r="J93" s="262"/>
      <c r="K93" s="278" t="s">
        <v>87</v>
      </c>
    </row>
    <row r="94" spans="1:11" ht="15.75" thickBot="1" x14ac:dyDescent="0.3">
      <c r="A94" s="280" t="s">
        <v>14</v>
      </c>
      <c r="B94" s="280"/>
      <c r="C94" s="279" t="s">
        <v>48</v>
      </c>
      <c r="D94" s="279" t="s">
        <v>21</v>
      </c>
      <c r="E94" s="262"/>
      <c r="F94" s="262"/>
      <c r="G94" s="262"/>
      <c r="H94" s="262"/>
      <c r="I94" s="262"/>
      <c r="J94" s="262"/>
      <c r="K94" s="283" t="s">
        <v>91</v>
      </c>
    </row>
    <row r="95" spans="1:11" x14ac:dyDescent="0.25">
      <c r="A95" s="298"/>
      <c r="B95" s="298"/>
      <c r="C95" s="301"/>
      <c r="D95" s="301"/>
      <c r="E95" s="274">
        <v>0</v>
      </c>
      <c r="F95" s="274">
        <v>1</v>
      </c>
      <c r="G95" s="274">
        <v>2</v>
      </c>
      <c r="H95" s="274">
        <v>3</v>
      </c>
      <c r="I95" s="274">
        <v>4</v>
      </c>
      <c r="J95" s="302">
        <v>5</v>
      </c>
      <c r="K95" s="303"/>
    </row>
    <row r="96" spans="1:11" x14ac:dyDescent="0.25">
      <c r="A96" s="126">
        <v>1</v>
      </c>
      <c r="B96" s="25" t="s">
        <v>69</v>
      </c>
      <c r="C96" s="284" t="s">
        <v>51</v>
      </c>
      <c r="D96" s="284" t="s">
        <v>24</v>
      </c>
      <c r="E96" s="133">
        <f t="shared" ref="E96:E102" si="12">F96/1.075</f>
        <v>2675.9019717253327</v>
      </c>
      <c r="F96" s="133">
        <f t="shared" ref="F96:G102" si="13">G96/1.05</f>
        <v>2876.5946196047325</v>
      </c>
      <c r="G96" s="133">
        <f t="shared" si="13"/>
        <v>3020.4243505849695</v>
      </c>
      <c r="H96" s="133">
        <f t="shared" ref="H96:I102" si="14">I96/1.025</f>
        <v>3171.4455681142181</v>
      </c>
      <c r="I96" s="133">
        <f t="shared" si="14"/>
        <v>3250.7317073170734</v>
      </c>
      <c r="J96" s="313">
        <v>3332</v>
      </c>
      <c r="K96" s="296">
        <f t="shared" ref="K96:K102" si="15">J96/1450</f>
        <v>2.2979310344827586</v>
      </c>
    </row>
    <row r="97" spans="1:11" x14ac:dyDescent="0.25">
      <c r="A97" s="284">
        <v>2</v>
      </c>
      <c r="B97" s="285" t="s">
        <v>70</v>
      </c>
      <c r="C97" s="284" t="s">
        <v>51</v>
      </c>
      <c r="D97" s="284" t="s">
        <v>24</v>
      </c>
      <c r="E97" s="133">
        <f t="shared" si="12"/>
        <v>2561.8629321139897</v>
      </c>
      <c r="F97" s="133">
        <f t="shared" si="13"/>
        <v>2754.0026520225388</v>
      </c>
      <c r="G97" s="133">
        <f t="shared" si="13"/>
        <v>2891.7027846236656</v>
      </c>
      <c r="H97" s="133">
        <f t="shared" si="14"/>
        <v>3036.2879238548489</v>
      </c>
      <c r="I97" s="133">
        <f t="shared" si="14"/>
        <v>3112.1951219512198</v>
      </c>
      <c r="J97" s="313">
        <v>3190</v>
      </c>
      <c r="K97" s="296">
        <f t="shared" si="15"/>
        <v>2.2000000000000002</v>
      </c>
    </row>
    <row r="98" spans="1:11" x14ac:dyDescent="0.25">
      <c r="A98" s="126">
        <v>3</v>
      </c>
      <c r="B98" s="285" t="s">
        <v>65</v>
      </c>
      <c r="C98" s="88" t="s">
        <v>51</v>
      </c>
      <c r="D98" s="284" t="s">
        <v>24</v>
      </c>
      <c r="E98" s="133">
        <f t="shared" si="12"/>
        <v>2545.8010955490113</v>
      </c>
      <c r="F98" s="133">
        <f t="shared" si="13"/>
        <v>2736.7361777151868</v>
      </c>
      <c r="G98" s="133">
        <f t="shared" si="13"/>
        <v>2873.5729866009465</v>
      </c>
      <c r="H98" s="133">
        <f t="shared" si="14"/>
        <v>3017.2516359309939</v>
      </c>
      <c r="I98" s="133">
        <f t="shared" si="14"/>
        <v>3092.6829268292686</v>
      </c>
      <c r="J98" s="285">
        <v>3170</v>
      </c>
      <c r="K98" s="296">
        <f t="shared" si="15"/>
        <v>2.1862068965517243</v>
      </c>
    </row>
    <row r="99" spans="1:11" x14ac:dyDescent="0.25">
      <c r="A99" s="88">
        <v>4</v>
      </c>
      <c r="B99" s="285" t="s">
        <v>56</v>
      </c>
      <c r="C99" s="88" t="s">
        <v>51</v>
      </c>
      <c r="D99" s="88" t="s">
        <v>43</v>
      </c>
      <c r="E99" s="133">
        <f t="shared" si="12"/>
        <v>1909.752367575883</v>
      </c>
      <c r="F99" s="133">
        <f t="shared" si="13"/>
        <v>2052.9837951440741</v>
      </c>
      <c r="G99" s="133">
        <f t="shared" si="13"/>
        <v>2155.6329849012777</v>
      </c>
      <c r="H99" s="133">
        <f t="shared" si="14"/>
        <v>2263.4146341463415</v>
      </c>
      <c r="I99" s="133">
        <f t="shared" si="14"/>
        <v>2320</v>
      </c>
      <c r="J99" s="285">
        <v>2378</v>
      </c>
      <c r="K99" s="296">
        <f t="shared" si="15"/>
        <v>1.64</v>
      </c>
    </row>
    <row r="100" spans="1:11" x14ac:dyDescent="0.25">
      <c r="A100" s="284">
        <v>5</v>
      </c>
      <c r="B100" s="285" t="s">
        <v>71</v>
      </c>
      <c r="C100" s="88" t="s">
        <v>51</v>
      </c>
      <c r="D100" s="88" t="s">
        <v>43</v>
      </c>
      <c r="E100" s="323">
        <f t="shared" si="12"/>
        <v>1833.4586438922372</v>
      </c>
      <c r="F100" s="323">
        <f t="shared" si="13"/>
        <v>1970.9680421841549</v>
      </c>
      <c r="G100" s="323">
        <f t="shared" si="13"/>
        <v>2069.5164442933628</v>
      </c>
      <c r="H100" s="323">
        <f t="shared" si="14"/>
        <v>2172.9922665080312</v>
      </c>
      <c r="I100" s="323">
        <f t="shared" si="14"/>
        <v>2227.3170731707319</v>
      </c>
      <c r="J100" s="285">
        <v>2283</v>
      </c>
      <c r="K100" s="296">
        <f t="shared" si="15"/>
        <v>1.5744827586206898</v>
      </c>
    </row>
    <row r="101" spans="1:11" x14ac:dyDescent="0.25">
      <c r="A101" s="88">
        <v>6</v>
      </c>
      <c r="B101" s="36" t="s">
        <v>72</v>
      </c>
      <c r="C101" s="284" t="s">
        <v>51</v>
      </c>
      <c r="D101" s="88" t="s">
        <v>43</v>
      </c>
      <c r="E101" s="133">
        <f t="shared" si="12"/>
        <v>1760.3772875215873</v>
      </c>
      <c r="F101" s="133">
        <f t="shared" si="13"/>
        <v>1892.4055840857063</v>
      </c>
      <c r="G101" s="133">
        <f t="shared" si="13"/>
        <v>1987.0258632899918</v>
      </c>
      <c r="H101" s="133">
        <f t="shared" si="14"/>
        <v>2086.3771564544913</v>
      </c>
      <c r="I101" s="133">
        <f t="shared" si="14"/>
        <v>2138.5365853658536</v>
      </c>
      <c r="J101" s="285">
        <v>2192</v>
      </c>
      <c r="K101" s="296">
        <f t="shared" si="15"/>
        <v>1.5117241379310344</v>
      </c>
    </row>
    <row r="102" spans="1:11" x14ac:dyDescent="0.25">
      <c r="A102" s="88">
        <v>7</v>
      </c>
      <c r="B102" s="285" t="s">
        <v>57</v>
      </c>
      <c r="C102" s="88" t="s">
        <v>51</v>
      </c>
      <c r="D102" s="88" t="s">
        <v>43</v>
      </c>
      <c r="E102" s="133">
        <f t="shared" si="12"/>
        <v>1664.0062681317197</v>
      </c>
      <c r="F102" s="133">
        <f t="shared" si="13"/>
        <v>1788.8067382415986</v>
      </c>
      <c r="G102" s="133">
        <f t="shared" si="13"/>
        <v>1878.2470751536787</v>
      </c>
      <c r="H102" s="133">
        <f t="shared" si="14"/>
        <v>1972.1594289113627</v>
      </c>
      <c r="I102" s="133">
        <f t="shared" si="14"/>
        <v>2021.4634146341466</v>
      </c>
      <c r="J102" s="285">
        <v>2072</v>
      </c>
      <c r="K102" s="296">
        <f t="shared" si="15"/>
        <v>1.4289655172413793</v>
      </c>
    </row>
    <row r="104" spans="1:11" x14ac:dyDescent="0.25">
      <c r="B104" s="271" t="s">
        <v>73</v>
      </c>
      <c r="C104" s="271"/>
      <c r="D104" s="271"/>
    </row>
    <row r="106" spans="1:11" ht="15.75" thickBot="1" x14ac:dyDescent="0.3">
      <c r="A106" s="271" t="s">
        <v>62</v>
      </c>
      <c r="B106" s="271"/>
      <c r="J106" s="273" t="s">
        <v>9</v>
      </c>
      <c r="K106" s="297"/>
    </row>
    <row r="107" spans="1:11" x14ac:dyDescent="0.25">
      <c r="A107" s="274" t="s">
        <v>10</v>
      </c>
      <c r="B107" s="274" t="s">
        <v>11</v>
      </c>
      <c r="C107" s="274" t="s">
        <v>18</v>
      </c>
      <c r="D107" s="274" t="s">
        <v>19</v>
      </c>
      <c r="E107" s="275"/>
      <c r="F107" s="276"/>
      <c r="G107" s="276" t="s">
        <v>86</v>
      </c>
      <c r="H107" s="276"/>
      <c r="I107" s="276"/>
      <c r="J107" s="277"/>
      <c r="K107" s="278" t="s">
        <v>87</v>
      </c>
    </row>
    <row r="108" spans="1:11" x14ac:dyDescent="0.25">
      <c r="A108" s="279" t="s">
        <v>14</v>
      </c>
      <c r="B108" s="279"/>
      <c r="C108" s="279"/>
      <c r="D108" s="279" t="s">
        <v>21</v>
      </c>
      <c r="E108" s="280"/>
      <c r="F108" s="281"/>
      <c r="G108" s="281"/>
      <c r="H108" s="281"/>
      <c r="I108" s="281"/>
      <c r="J108" s="282"/>
      <c r="K108" s="283"/>
    </row>
    <row r="109" spans="1:11" x14ac:dyDescent="0.25">
      <c r="A109" s="284">
        <v>1</v>
      </c>
      <c r="B109" s="285" t="s">
        <v>63</v>
      </c>
      <c r="C109" s="284" t="s">
        <v>23</v>
      </c>
      <c r="D109" s="291" t="s">
        <v>24</v>
      </c>
      <c r="E109" s="292"/>
      <c r="F109" s="293"/>
      <c r="G109" s="318">
        <v>4507</v>
      </c>
      <c r="H109" s="319"/>
      <c r="I109" s="319"/>
      <c r="J109" s="320"/>
      <c r="K109" s="296">
        <f>G109/1450</f>
        <v>3.1082758620689654</v>
      </c>
    </row>
    <row r="110" spans="1:11" ht="15.75" thickBot="1" x14ac:dyDescent="0.3">
      <c r="A110" s="271" t="s">
        <v>64</v>
      </c>
      <c r="B110" s="271"/>
      <c r="J110" s="273" t="s">
        <v>9</v>
      </c>
    </row>
    <row r="111" spans="1:11" ht="15.75" thickBot="1" x14ac:dyDescent="0.3">
      <c r="A111" s="275" t="s">
        <v>10</v>
      </c>
      <c r="B111" s="275" t="s">
        <v>11</v>
      </c>
      <c r="C111" s="274" t="s">
        <v>18</v>
      </c>
      <c r="D111" s="274" t="s">
        <v>19</v>
      </c>
      <c r="E111" s="262" t="s">
        <v>90</v>
      </c>
      <c r="F111" s="262"/>
      <c r="G111" s="262"/>
      <c r="H111" s="262"/>
      <c r="I111" s="262"/>
      <c r="J111" s="262"/>
      <c r="K111" s="278" t="s">
        <v>87</v>
      </c>
    </row>
    <row r="112" spans="1:11" ht="15.75" thickBot="1" x14ac:dyDescent="0.3">
      <c r="A112" s="280" t="s">
        <v>14</v>
      </c>
      <c r="B112" s="280"/>
      <c r="C112" s="279" t="s">
        <v>48</v>
      </c>
      <c r="D112" s="279" t="s">
        <v>21</v>
      </c>
      <c r="E112" s="262"/>
      <c r="F112" s="262"/>
      <c r="G112" s="262"/>
      <c r="H112" s="262"/>
      <c r="I112" s="262"/>
      <c r="J112" s="262"/>
      <c r="K112" s="283" t="s">
        <v>91</v>
      </c>
    </row>
    <row r="113" spans="1:11" x14ac:dyDescent="0.25">
      <c r="A113" s="298"/>
      <c r="B113" s="298"/>
      <c r="C113" s="301"/>
      <c r="D113" s="301"/>
      <c r="E113" s="274">
        <v>0</v>
      </c>
      <c r="F113" s="274">
        <v>1</v>
      </c>
      <c r="G113" s="274">
        <v>2</v>
      </c>
      <c r="H113" s="274">
        <v>3</v>
      </c>
      <c r="I113" s="274">
        <v>4</v>
      </c>
      <c r="J113" s="302">
        <v>5</v>
      </c>
      <c r="K113" s="303"/>
    </row>
    <row r="114" spans="1:11" ht="30" x14ac:dyDescent="0.25">
      <c r="A114" s="126">
        <v>1</v>
      </c>
      <c r="B114" s="324" t="s">
        <v>98</v>
      </c>
      <c r="C114" s="284" t="s">
        <v>51</v>
      </c>
      <c r="D114" s="284" t="s">
        <v>43</v>
      </c>
      <c r="E114" s="133">
        <f>F114/1.075</f>
        <v>1272.9005477745056</v>
      </c>
      <c r="F114" s="133">
        <f>G114/1.05</f>
        <v>1368.3680888575934</v>
      </c>
      <c r="G114" s="133">
        <f>H114/1.05</f>
        <v>1436.7864933004732</v>
      </c>
      <c r="H114" s="133">
        <f t="shared" ref="H114:I116" si="16">I114/1.025</f>
        <v>1508.6258179654969</v>
      </c>
      <c r="I114" s="133">
        <f t="shared" si="16"/>
        <v>1546.3414634146343</v>
      </c>
      <c r="J114" s="285">
        <v>1585</v>
      </c>
      <c r="K114" s="296">
        <f>J114/1450</f>
        <v>1.0931034482758621</v>
      </c>
    </row>
    <row r="115" spans="1:11" x14ac:dyDescent="0.25">
      <c r="A115" s="284">
        <v>2</v>
      </c>
      <c r="B115" s="285" t="s">
        <v>56</v>
      </c>
      <c r="C115" s="88" t="s">
        <v>51</v>
      </c>
      <c r="D115" s="88" t="s">
        <v>43</v>
      </c>
      <c r="E115" s="133">
        <f>F115/1.075</f>
        <v>1909.752367575883</v>
      </c>
      <c r="F115" s="133">
        <f>G115/1.05</f>
        <v>2052.9837951440741</v>
      </c>
      <c r="G115" s="133">
        <f>H115/1.05</f>
        <v>2155.6329849012777</v>
      </c>
      <c r="H115" s="133">
        <f t="shared" si="16"/>
        <v>2263.4146341463415</v>
      </c>
      <c r="I115" s="133">
        <f t="shared" si="16"/>
        <v>2320</v>
      </c>
      <c r="J115" s="285">
        <v>2378</v>
      </c>
      <c r="K115" s="296">
        <f>J115/1450</f>
        <v>1.64</v>
      </c>
    </row>
    <row r="116" spans="1:11" x14ac:dyDescent="0.25">
      <c r="A116" s="126">
        <v>3</v>
      </c>
      <c r="B116" s="324" t="s">
        <v>74</v>
      </c>
      <c r="C116" s="88" t="s">
        <v>51</v>
      </c>
      <c r="D116" s="88" t="s">
        <v>43</v>
      </c>
      <c r="E116" s="133">
        <v>725</v>
      </c>
      <c r="F116" s="133">
        <v>725</v>
      </c>
      <c r="G116" s="133">
        <v>725</v>
      </c>
      <c r="H116" s="133">
        <f t="shared" si="16"/>
        <v>738.60797144556818</v>
      </c>
      <c r="I116" s="133">
        <f t="shared" si="16"/>
        <v>757.07317073170736</v>
      </c>
      <c r="J116" s="285">
        <v>776</v>
      </c>
      <c r="K116" s="296">
        <f>J116/1450</f>
        <v>0.53517241379310343</v>
      </c>
    </row>
    <row r="120" spans="1:11" ht="37.5" customHeight="1" x14ac:dyDescent="0.25">
      <c r="B120" s="325" t="s">
        <v>99</v>
      </c>
      <c r="C120" s="327" t="s">
        <v>100</v>
      </c>
      <c r="D120" s="327"/>
      <c r="E120" s="327"/>
      <c r="F120" s="327" t="s">
        <v>76</v>
      </c>
      <c r="G120" s="327"/>
      <c r="H120" s="327"/>
      <c r="I120" s="328"/>
      <c r="J120" s="328"/>
      <c r="K120" s="328"/>
    </row>
    <row r="121" spans="1:11" x14ac:dyDescent="0.25">
      <c r="B121" s="273" t="s">
        <v>77</v>
      </c>
      <c r="C121" s="329" t="s">
        <v>101</v>
      </c>
      <c r="D121" s="329"/>
      <c r="E121" s="329"/>
      <c r="F121" t="s">
        <v>102</v>
      </c>
      <c r="I121" s="328"/>
      <c r="J121" s="328"/>
      <c r="K121" s="328"/>
    </row>
  </sheetData>
  <mergeCells count="22">
    <mergeCell ref="C121:E121"/>
    <mergeCell ref="I121:K121"/>
    <mergeCell ref="E77:J78"/>
    <mergeCell ref="A80:A81"/>
    <mergeCell ref="B80:B81"/>
    <mergeCell ref="E93:J94"/>
    <mergeCell ref="E111:J112"/>
    <mergeCell ref="C120:E120"/>
    <mergeCell ref="F120:H120"/>
    <mergeCell ref="I120:K120"/>
    <mergeCell ref="E39:J40"/>
    <mergeCell ref="A42:A45"/>
    <mergeCell ref="B42:B45"/>
    <mergeCell ref="E53:J54"/>
    <mergeCell ref="A56:A57"/>
    <mergeCell ref="B56:B57"/>
    <mergeCell ref="B6:K7"/>
    <mergeCell ref="E20:J21"/>
    <mergeCell ref="A23:A25"/>
    <mergeCell ref="B23:B25"/>
    <mergeCell ref="A26:A29"/>
    <mergeCell ref="B26:B29"/>
  </mergeCells>
  <pageMargins left="0.31496062992126012" right="0.31496062992126012" top="0.74803149606299213" bottom="0.55118110236220508" header="0.31496062992126012" footer="0.31496062992126012"/>
  <pageSetup paperSize="0" fitToWidth="0" fitToHeight="0" orientation="landscape" horizontalDpi="0" verticalDpi="0" copies="0"/>
  <headerFooter>
    <oddFooter>&amp;CPagina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"/>
  <sheetViews>
    <sheetView showGridLines="0" workbookViewId="0"/>
  </sheetViews>
  <sheetFormatPr defaultRowHeight="15" x14ac:dyDescent="0.25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6" width="16" customWidth="1"/>
  </cols>
  <sheetData>
    <row r="1" spans="2:6" x14ac:dyDescent="0.25">
      <c r="B1" s="330" t="s">
        <v>103</v>
      </c>
      <c r="C1" s="330"/>
      <c r="D1" s="334"/>
      <c r="E1" s="334"/>
      <c r="F1" s="334"/>
    </row>
    <row r="2" spans="2:6" x14ac:dyDescent="0.25">
      <c r="B2" s="330" t="s">
        <v>104</v>
      </c>
      <c r="C2" s="330"/>
      <c r="D2" s="334"/>
      <c r="E2" s="334"/>
      <c r="F2" s="334"/>
    </row>
    <row r="3" spans="2:6" x14ac:dyDescent="0.25">
      <c r="B3" s="331"/>
      <c r="C3" s="331"/>
      <c r="D3" s="335"/>
      <c r="E3" s="335"/>
      <c r="F3" s="335"/>
    </row>
    <row r="4" spans="2:6" ht="45" x14ac:dyDescent="0.25">
      <c r="B4" s="331" t="s">
        <v>105</v>
      </c>
      <c r="C4" s="331"/>
      <c r="D4" s="335"/>
      <c r="E4" s="335"/>
      <c r="F4" s="335"/>
    </row>
    <row r="5" spans="2:6" x14ac:dyDescent="0.25">
      <c r="B5" s="331"/>
      <c r="C5" s="331"/>
      <c r="D5" s="335"/>
      <c r="E5" s="335"/>
      <c r="F5" s="335"/>
    </row>
    <row r="6" spans="2:6" ht="30" x14ac:dyDescent="0.25">
      <c r="B6" s="330" t="s">
        <v>106</v>
      </c>
      <c r="C6" s="330"/>
      <c r="D6" s="334"/>
      <c r="E6" s="334" t="s">
        <v>107</v>
      </c>
      <c r="F6" s="334" t="s">
        <v>108</v>
      </c>
    </row>
    <row r="7" spans="2:6" ht="15.75" thickBot="1" x14ac:dyDescent="0.3">
      <c r="B7" s="331"/>
      <c r="C7" s="331"/>
      <c r="D7" s="335"/>
      <c r="E7" s="335"/>
      <c r="F7" s="335"/>
    </row>
    <row r="8" spans="2:6" ht="45.75" thickBot="1" x14ac:dyDescent="0.3">
      <c r="B8" s="332" t="s">
        <v>109</v>
      </c>
      <c r="C8" s="333"/>
      <c r="D8" s="336"/>
      <c r="E8" s="336">
        <v>6</v>
      </c>
      <c r="F8" s="337" t="s">
        <v>110</v>
      </c>
    </row>
    <row r="9" spans="2:6" x14ac:dyDescent="0.25">
      <c r="B9" s="331"/>
      <c r="C9" s="331"/>
      <c r="D9" s="335"/>
      <c r="E9" s="335"/>
      <c r="F9" s="335"/>
    </row>
    <row r="10" spans="2:6" x14ac:dyDescent="0.25">
      <c r="B10" s="331"/>
      <c r="C10" s="331"/>
      <c r="D10" s="335"/>
      <c r="E10" s="335"/>
      <c r="F10" s="33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ANEXA_HCL_SALARII_2019</vt:lpstr>
      <vt:lpstr>SALARII_LA_30_06_2017</vt:lpstr>
      <vt:lpstr>Raport de compatibilitate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Radu.Mirotoi</dc:creator>
  <cp:lastModifiedBy>Nicoleta.Poschin</cp:lastModifiedBy>
  <cp:lastPrinted>2019-02-04T13:34:31Z</cp:lastPrinted>
  <dcterms:created xsi:type="dcterms:W3CDTF">2017-07-13T09:02:20Z</dcterms:created>
  <dcterms:modified xsi:type="dcterms:W3CDTF">2020-02-18T11:19:04Z</dcterms:modified>
</cp:coreProperties>
</file>