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O5_2025_Corespondenta_diversa_pf_pj_site\O5_2025_concursuri\Documente publicare grila salarii_2025\"/>
    </mc:Choice>
  </mc:AlternateContent>
  <xr:revisionPtr revIDLastSave="0" documentId="8_{4FDAA195-97DD-455A-BC9A-E540EE155A6D}" xr6:coauthVersionLast="47" xr6:coauthVersionMax="47" xr10:uidLastSave="{00000000-0000-0000-0000-000000000000}"/>
  <bookViews>
    <workbookView xWindow="1005" yWindow="1965" windowWidth="17355" windowHeight="12795" xr2:uid="{F8BC3128-7403-495E-9826-64DE60E417B3}"/>
  </bookViews>
  <sheets>
    <sheet name="martie_2025" sheetId="1" r:id="rId1"/>
    <sheet name="SALARII_LA_30_06_2017" sheetId="2" state="hidden" r:id="rId2"/>
  </sheets>
  <definedNames>
    <definedName name="_Hlk488056342">!#REF!</definedName>
  </definedNames>
  <calcPr calcId="191029"/>
</workbook>
</file>

<file path=xl/calcChain.xml><?xml version="1.0" encoding="utf-8"?>
<calcChain xmlns="http://schemas.openxmlformats.org/spreadsheetml/2006/main">
  <c r="K116" i="2" l="1"/>
  <c r="I116" i="2"/>
  <c r="H116" i="2" s="1"/>
  <c r="K115" i="2"/>
  <c r="I115" i="2"/>
  <c r="H115" i="2"/>
  <c r="G115" i="2"/>
  <c r="F115" i="2" s="1"/>
  <c r="E115" i="2"/>
  <c r="K114" i="2"/>
  <c r="I114" i="2"/>
  <c r="H114" i="2"/>
  <c r="G114" i="2" s="1"/>
  <c r="F114" i="2" s="1"/>
  <c r="E114" i="2" s="1"/>
  <c r="K109" i="2"/>
  <c r="K102" i="2"/>
  <c r="I102" i="2"/>
  <c r="H102" i="2"/>
  <c r="G102" i="2"/>
  <c r="F102" i="2"/>
  <c r="E102" i="2"/>
  <c r="K101" i="2"/>
  <c r="I101" i="2"/>
  <c r="H101" i="2" s="1"/>
  <c r="G101" i="2" s="1"/>
  <c r="F101" i="2" s="1"/>
  <c r="E101" i="2" s="1"/>
  <c r="K100" i="2"/>
  <c r="I100" i="2"/>
  <c r="H100" i="2"/>
  <c r="G100" i="2"/>
  <c r="F100" i="2"/>
  <c r="E100" i="2" s="1"/>
  <c r="K99" i="2"/>
  <c r="I99" i="2"/>
  <c r="H99" i="2" s="1"/>
  <c r="G99" i="2" s="1"/>
  <c r="F99" i="2" s="1"/>
  <c r="E99" i="2" s="1"/>
  <c r="K98" i="2"/>
  <c r="I98" i="2"/>
  <c r="H98" i="2"/>
  <c r="G98" i="2"/>
  <c r="F98" i="2"/>
  <c r="E98" i="2"/>
  <c r="K97" i="2"/>
  <c r="I97" i="2"/>
  <c r="H97" i="2" s="1"/>
  <c r="G97" i="2" s="1"/>
  <c r="F97" i="2" s="1"/>
  <c r="E97" i="2" s="1"/>
  <c r="K96" i="2"/>
  <c r="I96" i="2"/>
  <c r="H96" i="2"/>
  <c r="G96" i="2"/>
  <c r="F96" i="2"/>
  <c r="E96" i="2"/>
  <c r="K91" i="2"/>
  <c r="K84" i="2"/>
  <c r="I84" i="2"/>
  <c r="H84" i="2"/>
  <c r="G84" i="2" s="1"/>
  <c r="F84" i="2" s="1"/>
  <c r="E84" i="2" s="1"/>
  <c r="K83" i="2"/>
  <c r="I83" i="2"/>
  <c r="H83" i="2"/>
  <c r="G83" i="2" s="1"/>
  <c r="F83" i="2" s="1"/>
  <c r="E83" i="2" s="1"/>
  <c r="K82" i="2"/>
  <c r="I82" i="2"/>
  <c r="H82" i="2"/>
  <c r="G82" i="2" s="1"/>
  <c r="F82" i="2" s="1"/>
  <c r="E82" i="2" s="1"/>
  <c r="K81" i="2"/>
  <c r="I81" i="2"/>
  <c r="H81" i="2"/>
  <c r="G81" i="2"/>
  <c r="F81" i="2"/>
  <c r="E81" i="2"/>
  <c r="K80" i="2"/>
  <c r="I80" i="2"/>
  <c r="H80" i="2"/>
  <c r="G80" i="2" s="1"/>
  <c r="F80" i="2" s="1"/>
  <c r="E80" i="2" s="1"/>
  <c r="K75" i="2"/>
  <c r="K64" i="2"/>
  <c r="I64" i="2"/>
  <c r="H64" i="2"/>
  <c r="G64" i="2"/>
  <c r="F64" i="2"/>
  <c r="E64" i="2"/>
  <c r="K63" i="2"/>
  <c r="I63" i="2"/>
  <c r="H63" i="2" s="1"/>
  <c r="G63" i="2" s="1"/>
  <c r="F63" i="2" s="1"/>
  <c r="E63" i="2" s="1"/>
  <c r="K62" i="2"/>
  <c r="I62" i="2"/>
  <c r="H62" i="2"/>
  <c r="G62" i="2"/>
  <c r="F62" i="2"/>
  <c r="E62" i="2"/>
  <c r="K61" i="2"/>
  <c r="I61" i="2"/>
  <c r="H61" i="2" s="1"/>
  <c r="G61" i="2" s="1"/>
  <c r="F61" i="2" s="1"/>
  <c r="E61" i="2" s="1"/>
  <c r="K60" i="2"/>
  <c r="I60" i="2"/>
  <c r="H60" i="2"/>
  <c r="G60" i="2"/>
  <c r="F60" i="2" s="1"/>
  <c r="E60" i="2" s="1"/>
  <c r="K59" i="2"/>
  <c r="I59" i="2"/>
  <c r="H59" i="2" s="1"/>
  <c r="G59" i="2" s="1"/>
  <c r="F59" i="2" s="1"/>
  <c r="E59" i="2" s="1"/>
  <c r="K58" i="2"/>
  <c r="I58" i="2"/>
  <c r="H58" i="2"/>
  <c r="G58" i="2"/>
  <c r="F58" i="2"/>
  <c r="E58" i="2"/>
  <c r="K57" i="2"/>
  <c r="I57" i="2"/>
  <c r="H57" i="2" s="1"/>
  <c r="G57" i="2" s="1"/>
  <c r="F57" i="2" s="1"/>
  <c r="E57" i="2" s="1"/>
  <c r="K56" i="2"/>
  <c r="I56" i="2"/>
  <c r="H56" i="2"/>
  <c r="G56" i="2"/>
  <c r="F56" i="2"/>
  <c r="E56" i="2"/>
  <c r="K46" i="2"/>
  <c r="I46" i="2"/>
  <c r="H46" i="2" s="1"/>
  <c r="G46" i="2" s="1"/>
  <c r="F46" i="2" s="1"/>
  <c r="E46" i="2" s="1"/>
  <c r="K45" i="2"/>
  <c r="I45" i="2"/>
  <c r="H45" i="2"/>
  <c r="G45" i="2"/>
  <c r="F45" i="2" s="1"/>
  <c r="E45" i="2" s="1"/>
  <c r="K44" i="2"/>
  <c r="I44" i="2"/>
  <c r="H44" i="2" s="1"/>
  <c r="G44" i="2" s="1"/>
  <c r="F44" i="2" s="1"/>
  <c r="E44" i="2" s="1"/>
  <c r="K43" i="2"/>
  <c r="I43" i="2"/>
  <c r="H43" i="2"/>
  <c r="G43" i="2"/>
  <c r="F43" i="2"/>
  <c r="E43" i="2"/>
  <c r="K42" i="2"/>
  <c r="I42" i="2"/>
  <c r="H42" i="2" s="1"/>
  <c r="G42" i="2" s="1"/>
  <c r="F42" i="2" s="1"/>
  <c r="E42" i="2" s="1"/>
  <c r="K31" i="2"/>
  <c r="I31" i="2"/>
  <c r="H31" i="2"/>
  <c r="G31" i="2"/>
  <c r="F31" i="2"/>
  <c r="E31" i="2"/>
  <c r="K30" i="2"/>
  <c r="I30" i="2"/>
  <c r="H30" i="2" s="1"/>
  <c r="G30" i="2" s="1"/>
  <c r="F30" i="2" s="1"/>
  <c r="E30" i="2" s="1"/>
  <c r="K29" i="2"/>
  <c r="I29" i="2"/>
  <c r="H29" i="2"/>
  <c r="G29" i="2"/>
  <c r="F29" i="2" s="1"/>
  <c r="E29" i="2" s="1"/>
  <c r="K28" i="2"/>
  <c r="I28" i="2"/>
  <c r="H28" i="2" s="1"/>
  <c r="G28" i="2" s="1"/>
  <c r="F28" i="2" s="1"/>
  <c r="E28" i="2" s="1"/>
  <c r="K27" i="2"/>
  <c r="I27" i="2"/>
  <c r="H27" i="2"/>
  <c r="G27" i="2"/>
  <c r="F27" i="2"/>
  <c r="E27" i="2"/>
  <c r="K26" i="2"/>
  <c r="I26" i="2"/>
  <c r="H26" i="2" s="1"/>
  <c r="G26" i="2" s="1"/>
  <c r="F26" i="2" s="1"/>
  <c r="E26" i="2" s="1"/>
  <c r="K25" i="2"/>
  <c r="I25" i="2"/>
  <c r="H25" i="2"/>
  <c r="G25" i="2"/>
  <c r="F25" i="2"/>
  <c r="E25" i="2"/>
  <c r="K24" i="2"/>
  <c r="I24" i="2"/>
  <c r="H24" i="2" s="1"/>
  <c r="G24" i="2" s="1"/>
  <c r="F24" i="2" s="1"/>
  <c r="E24" i="2" s="1"/>
  <c r="K23" i="2"/>
  <c r="I23" i="2"/>
  <c r="H23" i="2"/>
  <c r="G23" i="2"/>
  <c r="F23" i="2" s="1"/>
  <c r="E23" i="2" s="1"/>
  <c r="K17" i="2"/>
  <c r="K16" i="2"/>
  <c r="K15" i="2"/>
  <c r="K14" i="2"/>
  <c r="K13" i="2"/>
  <c r="K71" i="1"/>
  <c r="M71" i="1" s="1"/>
  <c r="H71" i="1"/>
  <c r="G71" i="1"/>
  <c r="I71" i="1" s="1"/>
  <c r="J71" i="1" s="1"/>
  <c r="F71" i="1"/>
  <c r="I70" i="1"/>
  <c r="K70" i="1" s="1"/>
  <c r="G70" i="1"/>
  <c r="H70" i="1" s="1"/>
  <c r="F70" i="1"/>
  <c r="I69" i="1"/>
  <c r="J69" i="1" s="1"/>
  <c r="H69" i="1"/>
  <c r="G69" i="1"/>
  <c r="F69" i="1"/>
  <c r="I68" i="1"/>
  <c r="K68" i="1" s="1"/>
  <c r="G68" i="1"/>
  <c r="H68" i="1" s="1"/>
  <c r="F68" i="1"/>
  <c r="G67" i="1"/>
  <c r="H67" i="1" s="1"/>
  <c r="F67" i="1"/>
  <c r="I66" i="1"/>
  <c r="K66" i="1" s="1"/>
  <c r="H66" i="1"/>
  <c r="G66" i="1"/>
  <c r="F66" i="1"/>
  <c r="G65" i="1"/>
  <c r="H65" i="1" s="1"/>
  <c r="F65" i="1"/>
  <c r="G64" i="1"/>
  <c r="I64" i="1" s="1"/>
  <c r="F64" i="1"/>
  <c r="G63" i="1"/>
  <c r="I63" i="1" s="1"/>
  <c r="F63" i="1"/>
  <c r="G62" i="1"/>
  <c r="I62" i="1" s="1"/>
  <c r="F62" i="1"/>
  <c r="G61" i="1"/>
  <c r="H61" i="1" s="1"/>
  <c r="F61" i="1"/>
  <c r="G55" i="1"/>
  <c r="I55" i="1" s="1"/>
  <c r="J55" i="1" s="1"/>
  <c r="F55" i="1"/>
  <c r="H54" i="1"/>
  <c r="G54" i="1"/>
  <c r="I54" i="1" s="1"/>
  <c r="K54" i="1" s="1"/>
  <c r="F54" i="1"/>
  <c r="I53" i="1"/>
  <c r="K53" i="1" s="1"/>
  <c r="G53" i="1"/>
  <c r="H53" i="1" s="1"/>
  <c r="F53" i="1"/>
  <c r="K52" i="1"/>
  <c r="M52" i="1" s="1"/>
  <c r="J52" i="1"/>
  <c r="I52" i="1"/>
  <c r="H52" i="1"/>
  <c r="G52" i="1"/>
  <c r="F52" i="1"/>
  <c r="G51" i="1"/>
  <c r="H51" i="1" s="1"/>
  <c r="F51" i="1"/>
  <c r="G50" i="1"/>
  <c r="H50" i="1" s="1"/>
  <c r="F50" i="1"/>
  <c r="G49" i="1"/>
  <c r="I49" i="1" s="1"/>
  <c r="F49" i="1"/>
  <c r="G48" i="1"/>
  <c r="I48" i="1" s="1"/>
  <c r="F48" i="1"/>
  <c r="G42" i="1"/>
  <c r="I42" i="1" s="1"/>
  <c r="F42" i="1"/>
  <c r="G41" i="1"/>
  <c r="I41" i="1" s="1"/>
  <c r="F41" i="1"/>
  <c r="G40" i="1"/>
  <c r="F40" i="1"/>
  <c r="G39" i="1"/>
  <c r="H39" i="1" s="1"/>
  <c r="F39" i="1"/>
  <c r="G38" i="1"/>
  <c r="I38" i="1" s="1"/>
  <c r="J38" i="1" s="1"/>
  <c r="F38" i="1"/>
  <c r="G37" i="1"/>
  <c r="I37" i="1" s="1"/>
  <c r="J37" i="1" s="1"/>
  <c r="F37" i="1"/>
  <c r="I36" i="1"/>
  <c r="K36" i="1" s="1"/>
  <c r="G36" i="1"/>
  <c r="H36" i="1" s="1"/>
  <c r="F36" i="1"/>
  <c r="I35" i="1"/>
  <c r="K35" i="1" s="1"/>
  <c r="H35" i="1"/>
  <c r="G35" i="1"/>
  <c r="F35" i="1"/>
  <c r="I34" i="1"/>
  <c r="K34" i="1" s="1"/>
  <c r="H34" i="1"/>
  <c r="G34" i="1"/>
  <c r="F34" i="1"/>
  <c r="G33" i="1"/>
  <c r="I33" i="1" s="1"/>
  <c r="F33" i="1"/>
  <c r="I32" i="1"/>
  <c r="K32" i="1" s="1"/>
  <c r="G32" i="1"/>
  <c r="H32" i="1" s="1"/>
  <c r="F32" i="1"/>
  <c r="G31" i="1"/>
  <c r="H31" i="1" s="1"/>
  <c r="F31" i="1"/>
  <c r="I30" i="1"/>
  <c r="G30" i="1"/>
  <c r="H30" i="1" s="1"/>
  <c r="F30" i="1"/>
  <c r="G29" i="1"/>
  <c r="I29" i="1" s="1"/>
  <c r="F29" i="1"/>
  <c r="G28" i="1"/>
  <c r="F28" i="1"/>
  <c r="Q22" i="1"/>
  <c r="Q21" i="1"/>
  <c r="Q20" i="1"/>
  <c r="Q19" i="1"/>
  <c r="L36" i="1" l="1"/>
  <c r="M36" i="1"/>
  <c r="K48" i="1"/>
  <c r="J48" i="1"/>
  <c r="L54" i="1"/>
  <c r="M54" i="1"/>
  <c r="L70" i="1"/>
  <c r="M70" i="1"/>
  <c r="N71" i="1"/>
  <c r="P71" i="1"/>
  <c r="Q71" i="1" s="1"/>
  <c r="M53" i="1"/>
  <c r="L53" i="1"/>
  <c r="L35" i="1"/>
  <c r="M35" i="1"/>
  <c r="N52" i="1"/>
  <c r="P52" i="1"/>
  <c r="Q52" i="1" s="1"/>
  <c r="L34" i="1"/>
  <c r="M34" i="1"/>
  <c r="K42" i="1"/>
  <c r="J42" i="1"/>
  <c r="J33" i="1"/>
  <c r="K33" i="1"/>
  <c r="J49" i="1"/>
  <c r="K49" i="1"/>
  <c r="M68" i="1"/>
  <c r="L68" i="1"/>
  <c r="L32" i="1"/>
  <c r="M32" i="1"/>
  <c r="J32" i="1"/>
  <c r="H40" i="1"/>
  <c r="I40" i="1"/>
  <c r="K64" i="1"/>
  <c r="J64" i="1"/>
  <c r="L71" i="1"/>
  <c r="J34" i="1"/>
  <c r="H42" i="1"/>
  <c r="H49" i="1"/>
  <c r="L52" i="1"/>
  <c r="J70" i="1"/>
  <c r="I51" i="1"/>
  <c r="I31" i="1"/>
  <c r="J36" i="1"/>
  <c r="I67" i="1"/>
  <c r="H64" i="1"/>
  <c r="K37" i="1"/>
  <c r="I65" i="1"/>
  <c r="I50" i="1"/>
  <c r="K69" i="1"/>
  <c r="J30" i="1"/>
  <c r="K30" i="1"/>
  <c r="K62" i="1"/>
  <c r="J62" i="1"/>
  <c r="J68" i="1"/>
  <c r="J66" i="1"/>
  <c r="J54" i="1"/>
  <c r="H29" i="1"/>
  <c r="H33" i="1"/>
  <c r="J41" i="1"/>
  <c r="K41" i="1"/>
  <c r="J53" i="1"/>
  <c r="H48" i="1"/>
  <c r="H63" i="1"/>
  <c r="I28" i="1"/>
  <c r="H28" i="1"/>
  <c r="J35" i="1"/>
  <c r="L66" i="1"/>
  <c r="M66" i="1"/>
  <c r="J29" i="1"/>
  <c r="K29" i="1"/>
  <c r="K63" i="1"/>
  <c r="J63" i="1"/>
  <c r="H41" i="1"/>
  <c r="K38" i="1"/>
  <c r="K55" i="1"/>
  <c r="H62" i="1"/>
  <c r="H38" i="1"/>
  <c r="I39" i="1"/>
  <c r="H55" i="1"/>
  <c r="I61" i="1"/>
  <c r="H37" i="1"/>
  <c r="P53" i="1" l="1"/>
  <c r="Q53" i="1" s="1"/>
  <c r="N53" i="1"/>
  <c r="K65" i="1"/>
  <c r="J65" i="1"/>
  <c r="N54" i="1"/>
  <c r="P54" i="1"/>
  <c r="Q54" i="1" s="1"/>
  <c r="M69" i="1"/>
  <c r="L69" i="1"/>
  <c r="K50" i="1"/>
  <c r="J50" i="1"/>
  <c r="M63" i="1"/>
  <c r="L63" i="1"/>
  <c r="M29" i="1"/>
  <c r="L29" i="1"/>
  <c r="K61" i="1"/>
  <c r="J61" i="1"/>
  <c r="K39" i="1"/>
  <c r="J39" i="1"/>
  <c r="M33" i="1"/>
  <c r="L33" i="1"/>
  <c r="M42" i="1"/>
  <c r="L42" i="1"/>
  <c r="P32" i="1"/>
  <c r="Q32" i="1" s="1"/>
  <c r="N32" i="1"/>
  <c r="P66" i="1"/>
  <c r="Q66" i="1" s="1"/>
  <c r="N66" i="1"/>
  <c r="N34" i="1"/>
  <c r="P34" i="1"/>
  <c r="Q34" i="1" s="1"/>
  <c r="L62" i="1"/>
  <c r="M62" i="1"/>
  <c r="M48" i="1"/>
  <c r="L48" i="1"/>
  <c r="M41" i="1"/>
  <c r="L41" i="1"/>
  <c r="M64" i="1"/>
  <c r="L64" i="1"/>
  <c r="J67" i="1"/>
  <c r="K67" i="1"/>
  <c r="K31" i="1"/>
  <c r="J31" i="1"/>
  <c r="K51" i="1"/>
  <c r="J51" i="1"/>
  <c r="M30" i="1"/>
  <c r="L30" i="1"/>
  <c r="P35" i="1"/>
  <c r="Q35" i="1" s="1"/>
  <c r="N35" i="1"/>
  <c r="P36" i="1"/>
  <c r="Q36" i="1" s="1"/>
  <c r="N36" i="1"/>
  <c r="M49" i="1"/>
  <c r="L49" i="1"/>
  <c r="M37" i="1"/>
  <c r="L37" i="1"/>
  <c r="P70" i="1"/>
  <c r="Q70" i="1" s="1"/>
  <c r="N70" i="1"/>
  <c r="K40" i="1"/>
  <c r="J40" i="1"/>
  <c r="K28" i="1"/>
  <c r="J28" i="1"/>
  <c r="M55" i="1"/>
  <c r="L55" i="1"/>
  <c r="M38" i="1"/>
  <c r="L38" i="1"/>
  <c r="P68" i="1"/>
  <c r="Q68" i="1" s="1"/>
  <c r="N68" i="1"/>
  <c r="P63" i="1" l="1"/>
  <c r="Q63" i="1" s="1"/>
  <c r="N63" i="1"/>
  <c r="M50" i="1"/>
  <c r="L50" i="1"/>
  <c r="P69" i="1"/>
  <c r="Q69" i="1" s="1"/>
  <c r="N69" i="1"/>
  <c r="M51" i="1"/>
  <c r="L51" i="1"/>
  <c r="P55" i="1"/>
  <c r="Q55" i="1" s="1"/>
  <c r="N55" i="1"/>
  <c r="N42" i="1"/>
  <c r="P42" i="1"/>
  <c r="Q42" i="1" s="1"/>
  <c r="L40" i="1"/>
  <c r="M40" i="1"/>
  <c r="N64" i="1"/>
  <c r="P64" i="1"/>
  <c r="Q64" i="1" s="1"/>
  <c r="L28" i="1"/>
  <c r="M28" i="1"/>
  <c r="P33" i="1"/>
  <c r="Q33" i="1" s="1"/>
  <c r="N33" i="1"/>
  <c r="N62" i="1"/>
  <c r="P62" i="1"/>
  <c r="Q62" i="1" s="1"/>
  <c r="P37" i="1"/>
  <c r="Q37" i="1" s="1"/>
  <c r="N37" i="1"/>
  <c r="M61" i="1"/>
  <c r="L61" i="1"/>
  <c r="L65" i="1"/>
  <c r="M65" i="1"/>
  <c r="N30" i="1"/>
  <c r="P30" i="1"/>
  <c r="Q30" i="1" s="1"/>
  <c r="M67" i="1"/>
  <c r="L67" i="1"/>
  <c r="P41" i="1"/>
  <c r="Q41" i="1" s="1"/>
  <c r="N41" i="1"/>
  <c r="P48" i="1"/>
  <c r="Q48" i="1" s="1"/>
  <c r="N48" i="1"/>
  <c r="L39" i="1"/>
  <c r="M39" i="1"/>
  <c r="L31" i="1"/>
  <c r="M31" i="1"/>
  <c r="P38" i="1"/>
  <c r="Q38" i="1" s="1"/>
  <c r="N38" i="1"/>
  <c r="P49" i="1"/>
  <c r="Q49" i="1" s="1"/>
  <c r="N49" i="1"/>
  <c r="N29" i="1"/>
  <c r="P29" i="1"/>
  <c r="Q29" i="1" s="1"/>
  <c r="N67" i="1" l="1"/>
  <c r="P67" i="1"/>
  <c r="Q67" i="1" s="1"/>
  <c r="N28" i="1"/>
  <c r="P28" i="1"/>
  <c r="Q28" i="1" s="1"/>
  <c r="N50" i="1"/>
  <c r="P50" i="1"/>
  <c r="Q50" i="1" s="1"/>
  <c r="P31" i="1"/>
  <c r="Q31" i="1" s="1"/>
  <c r="N31" i="1"/>
  <c r="P65" i="1"/>
  <c r="Q65" i="1" s="1"/>
  <c r="N65" i="1"/>
  <c r="P40" i="1"/>
  <c r="Q40" i="1" s="1"/>
  <c r="N40" i="1"/>
  <c r="P51" i="1"/>
  <c r="Q51" i="1" s="1"/>
  <c r="N51" i="1"/>
  <c r="P39" i="1"/>
  <c r="Q39" i="1" s="1"/>
  <c r="N39" i="1"/>
  <c r="P61" i="1"/>
  <c r="Q61" i="1" s="1"/>
  <c r="N61" i="1"/>
</calcChain>
</file>

<file path=xl/sharedStrings.xml><?xml version="1.0" encoding="utf-8"?>
<sst xmlns="http://schemas.openxmlformats.org/spreadsheetml/2006/main" count="430" uniqueCount="107">
  <si>
    <t>JUDEȚUL SUCEAVA</t>
  </si>
  <si>
    <t xml:space="preserve">Anexa </t>
  </si>
  <si>
    <t>MUNICIPIUL CÂMPULUNG MOLDOVENESC</t>
  </si>
  <si>
    <t>la H.C.L.nr........./....................</t>
  </si>
  <si>
    <t>CONSILIUL LOCAL</t>
  </si>
  <si>
    <t xml:space="preserve">Grila cu indemnizațiile și salariile de bază lunare și coeficienții de ierarhizare a funcțiilor de demnitate publică, publice și contractuale din
cadrul aparatului de specialitate al primarului municipiului Câmpulung Moldovenesc și Serviciul de evidență și informare </t>
  </si>
  <si>
    <t xml:space="preserve">A. Funcții de demnitate publică </t>
  </si>
  <si>
    <t>în lei</t>
  </si>
  <si>
    <t>Nr.</t>
  </si>
  <si>
    <t xml:space="preserve">Funcția </t>
  </si>
  <si>
    <t xml:space="preserve">          Indemnizație lunară stabilită conform prevederilor art.13 din Legea-cadru nr. 153/2017</t>
  </si>
  <si>
    <t>coeficient</t>
  </si>
  <si>
    <t>crt</t>
  </si>
  <si>
    <t>Primar municipiu</t>
  </si>
  <si>
    <t>Viceprimar municipiu</t>
  </si>
  <si>
    <t>B. Funcții publice de conducere</t>
  </si>
  <si>
    <t>Grad</t>
  </si>
  <si>
    <t xml:space="preserve">Nivel </t>
  </si>
  <si>
    <t>Salariul de bază</t>
  </si>
  <si>
    <t>studii</t>
  </si>
  <si>
    <t>Secretar municipiu</t>
  </si>
  <si>
    <t>II</t>
  </si>
  <si>
    <t>S</t>
  </si>
  <si>
    <t>Arhitect șef</t>
  </si>
  <si>
    <t>Director executiv</t>
  </si>
  <si>
    <t>Director executiv  adj.</t>
  </si>
  <si>
    <t>Șef serviciu</t>
  </si>
  <si>
    <t>C. Funcții publice de execuție</t>
  </si>
  <si>
    <t>Functia</t>
  </si>
  <si>
    <t>Profesional</t>
  </si>
  <si>
    <t xml:space="preserve">coeficient </t>
  </si>
  <si>
    <t>Auditor</t>
  </si>
  <si>
    <t>Superior</t>
  </si>
  <si>
    <t>Principal</t>
  </si>
  <si>
    <t>Asistent</t>
  </si>
  <si>
    <t>Consilier, Consilier juridic, Inspector</t>
  </si>
  <si>
    <t>Debutant</t>
  </si>
  <si>
    <t>Referent de specialitate</t>
  </si>
  <si>
    <t>SSD</t>
  </si>
  <si>
    <t xml:space="preserve">Referent </t>
  </si>
  <si>
    <t>M</t>
  </si>
  <si>
    <t>D. Funcții publice de execuție specifice</t>
  </si>
  <si>
    <t>Polițist local consilier, inspector</t>
  </si>
  <si>
    <t>Polițist local referent</t>
  </si>
  <si>
    <t>E. Funcții pentru personalul contractual de execuție</t>
  </si>
  <si>
    <t>/Treapta</t>
  </si>
  <si>
    <t xml:space="preserve">Consilier, Inspector de specialitate </t>
  </si>
  <si>
    <t>IA</t>
  </si>
  <si>
    <t>I</t>
  </si>
  <si>
    <t xml:space="preserve">debutant </t>
  </si>
  <si>
    <t>Referent , arhivar</t>
  </si>
  <si>
    <t xml:space="preserve">Casier </t>
  </si>
  <si>
    <t>Administrator</t>
  </si>
  <si>
    <t xml:space="preserve">Șofer </t>
  </si>
  <si>
    <t xml:space="preserve">Muncitor calificat </t>
  </si>
  <si>
    <t>Îngrijitor</t>
  </si>
  <si>
    <t>Muncitor necalificat</t>
  </si>
  <si>
    <t>G</t>
  </si>
  <si>
    <t xml:space="preserve">Vor fi incluse în salariile  de bază lunare și  majorările prevăzute de următoarele acte normative:                                                                                                                                                                                           10% pentru personalul împuternicit să exercite controlul finaciar preventiv, conform art. 15 din Legea cadru nr. 153/2017, numit prin dispoziție a primarului;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</si>
  <si>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15 % pentru personalul primăriei municipiului Câmpulung Moldovenesc încadrat cu handicap grav sau accentuat potrivit prevederilor H. G. nr. 751/2018.</t>
  </si>
  <si>
    <t>Salariații beneficiază lunar de indemnizatie de hrană în cuantum de 346 de lei/ brut, conform art. 18 din Legea nr.153/2017;</t>
  </si>
  <si>
    <t xml:space="preserve">             Avizat,</t>
  </si>
  <si>
    <t>Direcția administrație publică</t>
  </si>
  <si>
    <t>Compartiment resurse umane,</t>
  </si>
  <si>
    <t xml:space="preserve">      Director executiv</t>
  </si>
  <si>
    <t>Botea Catalina Mariana</t>
  </si>
  <si>
    <t>Crăciunescu Diana - Mihaela</t>
  </si>
  <si>
    <t>Președinte de ședință</t>
  </si>
  <si>
    <t>Secretar general,</t>
  </si>
  <si>
    <t xml:space="preserve">   Erhan Rodica</t>
  </si>
  <si>
    <t>Anexa nr. 1</t>
  </si>
  <si>
    <t>la H.C.L. nr...../…...07.2017</t>
  </si>
  <si>
    <t>Grila cu salariile de baza și coeficienții de ierarhizare a funcțiilor publice și contractuale din
aparatul de specialitate al primarului municipiului Câmpulung Moldovenesc  și unitățile din subordinea Consiliului Local al  municipiului Câmpulung Moldovenesc</t>
  </si>
  <si>
    <t>I. Aparatul de specialitate al primarului municipiului Câmpulung Moldovenesc</t>
  </si>
  <si>
    <t>A. Funcții publice de conducere</t>
  </si>
  <si>
    <t xml:space="preserve">           Salariu de bază</t>
  </si>
  <si>
    <t>Coeficient</t>
  </si>
  <si>
    <t>Director executiv  adjunct</t>
  </si>
  <si>
    <t>B. Funcții publice de execuție</t>
  </si>
  <si>
    <t>Salariul de bază/gradația de vechime</t>
  </si>
  <si>
    <t>gradația 5</t>
  </si>
  <si>
    <t>C. Funcții publice de execuție specifice</t>
  </si>
  <si>
    <t>Polițist local, inspector</t>
  </si>
  <si>
    <t xml:space="preserve">Polițist local, referent </t>
  </si>
  <si>
    <t>D. Funcții pentru personalul contractual de execuție</t>
  </si>
  <si>
    <t xml:space="preserve">Consilier Inspector de specialitate </t>
  </si>
  <si>
    <t>II. Biblioteca Municipală Câmpulung Moldovenesc</t>
  </si>
  <si>
    <t>A. Funcții pentru personalul contractual de conducere</t>
  </si>
  <si>
    <t>Șef birou</t>
  </si>
  <si>
    <t>B. Funcții pentru personalul contractual de execuție</t>
  </si>
  <si>
    <t>Bibliotecar</t>
  </si>
  <si>
    <t>PL</t>
  </si>
  <si>
    <t>III. Muzeul "Arta Lemnului"  Câmpulung Moldovenesc</t>
  </si>
  <si>
    <t>Director</t>
  </si>
  <si>
    <t>Muzeograf</t>
  </si>
  <si>
    <t>Inspector specialitate</t>
  </si>
  <si>
    <t>Economist</t>
  </si>
  <si>
    <t>Restaurator</t>
  </si>
  <si>
    <t>Supraveghetor</t>
  </si>
  <si>
    <t>IV. Clubul Sportiv Municipal "Rarăul" Câmpulung Moldovenesc</t>
  </si>
  <si>
    <t>Inspector specialitate -                             1/2 normă</t>
  </si>
  <si>
    <t>Antrenor - 1/2 normă</t>
  </si>
  <si>
    <t>PRIMAR,</t>
  </si>
  <si>
    <t xml:space="preserve">    Director executiv,</t>
  </si>
  <si>
    <t>Negură Mihăiță</t>
  </si>
  <si>
    <t xml:space="preserve">     Florescu Iuliana Georgeta </t>
  </si>
  <si>
    <t xml:space="preserve">           Botea Cătălina Mariana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</si>
</sst>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[Red]0"/>
    <numFmt numFmtId="165" formatCode="0.000"/>
    <numFmt numFmtId="166" formatCode="#,##0.0000"/>
    <numFmt numFmtId="167" formatCode="0.0000"/>
  </numFmts>
  <fonts count="10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167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7" fontId="1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7" fontId="1" fillId="0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7" fontId="1" fillId="0" borderId="6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1" fontId="0" fillId="0" borderId="7" xfId="0" applyNumberFormat="1" applyFill="1" applyBorder="1"/>
    <xf numFmtId="0" fontId="1" fillId="0" borderId="7" xfId="0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2" fontId="1" fillId="0" borderId="7" xfId="0" applyNumberFormat="1" applyFont="1" applyFill="1" applyBorder="1"/>
    <xf numFmtId="0" fontId="1" fillId="0" borderId="7" xfId="0" applyFont="1" applyFill="1" applyBorder="1"/>
    <xf numFmtId="167" fontId="1" fillId="0" borderId="7" xfId="0" applyNumberFormat="1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7" fontId="1" fillId="0" borderId="4" xfId="0" applyNumberFormat="1" applyFont="1" applyFill="1" applyBorder="1"/>
    <xf numFmtId="2" fontId="1" fillId="0" borderId="11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13" xfId="0" applyFont="1" applyFill="1" applyBorder="1"/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3" xfId="0" applyFill="1" applyBorder="1"/>
    <xf numFmtId="1" fontId="0" fillId="0" borderId="13" xfId="0" applyNumberFormat="1" applyFill="1" applyBorder="1"/>
    <xf numFmtId="0" fontId="1" fillId="0" borderId="13" xfId="0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2" fontId="0" fillId="0" borderId="13" xfId="0" applyNumberFormat="1" applyFill="1" applyBorder="1"/>
    <xf numFmtId="167" fontId="0" fillId="0" borderId="13" xfId="0" applyNumberFormat="1" applyFill="1" applyBorder="1"/>
    <xf numFmtId="0" fontId="0" fillId="0" borderId="15" xfId="0" applyFill="1" applyBorder="1"/>
    <xf numFmtId="167" fontId="1" fillId="0" borderId="16" xfId="0" applyNumberFormat="1" applyFont="1" applyFill="1" applyBorder="1"/>
    <xf numFmtId="0" fontId="0" fillId="0" borderId="0" xfId="0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7" fontId="1" fillId="0" borderId="0" xfId="0" applyNumberFormat="1" applyFont="1" applyFill="1"/>
    <xf numFmtId="2" fontId="1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3" xfId="0" applyFill="1" applyBorder="1"/>
    <xf numFmtId="1" fontId="0" fillId="2" borderId="3" xfId="0" applyNumberFormat="1" applyFill="1" applyBorder="1"/>
    <xf numFmtId="0" fontId="1" fillId="2" borderId="3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167" fontId="1" fillId="2" borderId="3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167" fontId="1" fillId="2" borderId="13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/>
    <xf numFmtId="0" fontId="0" fillId="0" borderId="7" xfId="0" applyFill="1" applyBorder="1" applyAlignment="1"/>
    <xf numFmtId="1" fontId="0" fillId="0" borderId="7" xfId="0" applyNumberFormat="1" applyFill="1" applyBorder="1" applyAlignment="1"/>
    <xf numFmtId="164" fontId="0" fillId="0" borderId="7" xfId="0" applyNumberFormat="1" applyFill="1" applyBorder="1" applyAlignment="1">
      <alignment horizontal="center"/>
    </xf>
    <xf numFmtId="165" fontId="0" fillId="0" borderId="7" xfId="0" applyNumberFormat="1" applyFill="1" applyBorder="1" applyAlignment="1"/>
    <xf numFmtId="167" fontId="0" fillId="0" borderId="7" xfId="0" applyNumberFormat="1" applyFill="1" applyBorder="1" applyAlignment="1"/>
    <xf numFmtId="0" fontId="0" fillId="0" borderId="9" xfId="0" applyFill="1" applyBorder="1" applyAlignment="1"/>
    <xf numFmtId="167" fontId="1" fillId="0" borderId="19" xfId="0" applyNumberFormat="1" applyFont="1" applyFill="1" applyBorder="1"/>
    <xf numFmtId="2" fontId="0" fillId="0" borderId="20" xfId="0" applyNumberFormat="1" applyFill="1" applyBorder="1" applyAlignment="1">
      <alignment horizontal="center"/>
    </xf>
    <xf numFmtId="167" fontId="0" fillId="0" borderId="19" xfId="0" applyNumberFormat="1" applyFill="1" applyBorder="1"/>
    <xf numFmtId="0" fontId="0" fillId="0" borderId="8" xfId="0" applyFill="1" applyBorder="1" applyAlignment="1"/>
    <xf numFmtId="0" fontId="0" fillId="0" borderId="0" xfId="0" applyFill="1" applyAlignment="1"/>
    <xf numFmtId="1" fontId="0" fillId="0" borderId="0" xfId="0" applyNumberFormat="1" applyFill="1" applyAlignment="1"/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/>
    <xf numFmtId="167" fontId="0" fillId="0" borderId="0" xfId="0" applyNumberFormat="1" applyFill="1" applyAlignment="1"/>
    <xf numFmtId="2" fontId="0" fillId="0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4" fillId="2" borderId="2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1" fillId="2" borderId="22" xfId="0" applyNumberFormat="1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1" fontId="0" fillId="0" borderId="24" xfId="0" applyNumberFormat="1" applyFill="1" applyBorder="1" applyAlignment="1">
      <alignment horizontal="left"/>
    </xf>
    <xf numFmtId="166" fontId="0" fillId="0" borderId="24" xfId="0" applyNumberFormat="1" applyFill="1" applyBorder="1" applyAlignment="1">
      <alignment horizontal="left"/>
    </xf>
    <xf numFmtId="167" fontId="0" fillId="0" borderId="24" xfId="0" applyNumberFormat="1" applyFill="1" applyBorder="1" applyAlignment="1">
      <alignment horizontal="left"/>
    </xf>
    <xf numFmtId="164" fontId="0" fillId="0" borderId="24" xfId="0" applyNumberFormat="1" applyFill="1" applyBorder="1" applyAlignment="1">
      <alignment horizontal="left"/>
    </xf>
    <xf numFmtId="167" fontId="0" fillId="0" borderId="25" xfId="0" applyNumberFormat="1" applyFill="1" applyBorder="1" applyAlignment="1">
      <alignment horizontal="left"/>
    </xf>
    <xf numFmtId="2" fontId="0" fillId="0" borderId="26" xfId="0" applyNumberFormat="1" applyFill="1" applyBorder="1" applyAlignment="1">
      <alignment horizontal="left"/>
    </xf>
    <xf numFmtId="0" fontId="0" fillId="0" borderId="27" xfId="0" applyFill="1" applyBorder="1" applyAlignment="1">
      <alignment horizontal="center"/>
    </xf>
    <xf numFmtId="1" fontId="0" fillId="0" borderId="28" xfId="0" applyNumberFormat="1" applyFill="1" applyBorder="1" applyAlignment="1">
      <alignment horizontal="left"/>
    </xf>
    <xf numFmtId="166" fontId="0" fillId="0" borderId="28" xfId="0" applyNumberFormat="1" applyFill="1" applyBorder="1" applyAlignment="1">
      <alignment horizontal="left"/>
    </xf>
    <xf numFmtId="167" fontId="0" fillId="0" borderId="28" xfId="0" applyNumberFormat="1" applyFill="1" applyBorder="1" applyAlignment="1">
      <alignment horizontal="left"/>
    </xf>
    <xf numFmtId="164" fontId="0" fillId="0" borderId="28" xfId="0" applyNumberFormat="1" applyFill="1" applyBorder="1" applyAlignment="1">
      <alignment horizontal="left"/>
    </xf>
    <xf numFmtId="167" fontId="0" fillId="0" borderId="29" xfId="0" applyNumberFormat="1" applyFill="1" applyBorder="1" applyAlignment="1">
      <alignment horizontal="left"/>
    </xf>
    <xf numFmtId="2" fontId="0" fillId="0" borderId="30" xfId="0" applyNumberFormat="1" applyFill="1" applyBorder="1" applyAlignment="1">
      <alignment horizontal="left"/>
    </xf>
    <xf numFmtId="0" fontId="0" fillId="0" borderId="31" xfId="0" applyFill="1" applyBorder="1" applyAlignment="1">
      <alignment horizontal="center"/>
    </xf>
    <xf numFmtId="1" fontId="0" fillId="0" borderId="32" xfId="0" applyNumberFormat="1" applyFill="1" applyBorder="1" applyAlignment="1">
      <alignment horizontal="left"/>
    </xf>
    <xf numFmtId="166" fontId="0" fillId="0" borderId="32" xfId="0" applyNumberFormat="1" applyFill="1" applyBorder="1" applyAlignment="1">
      <alignment horizontal="left"/>
    </xf>
    <xf numFmtId="167" fontId="0" fillId="0" borderId="32" xfId="0" applyNumberFormat="1" applyFill="1" applyBorder="1" applyAlignment="1">
      <alignment horizontal="left"/>
    </xf>
    <xf numFmtId="164" fontId="0" fillId="0" borderId="32" xfId="0" applyNumberFormat="1" applyFill="1" applyBorder="1" applyAlignment="1">
      <alignment horizontal="left"/>
    </xf>
    <xf numFmtId="167" fontId="0" fillId="0" borderId="33" xfId="0" applyNumberFormat="1" applyFill="1" applyBorder="1" applyAlignment="1">
      <alignment horizontal="left"/>
    </xf>
    <xf numFmtId="2" fontId="0" fillId="0" borderId="16" xfId="0" applyNumberFormat="1" applyFill="1" applyBorder="1" applyAlignment="1">
      <alignment horizontal="left"/>
    </xf>
    <xf numFmtId="2" fontId="0" fillId="4" borderId="26" xfId="0" applyNumberFormat="1" applyFill="1" applyBorder="1" applyAlignment="1">
      <alignment horizontal="left"/>
    </xf>
    <xf numFmtId="0" fontId="0" fillId="4" borderId="0" xfId="0" applyFill="1"/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" fontId="0" fillId="0" borderId="0" xfId="0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167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1" fillId="2" borderId="34" xfId="0" applyFont="1" applyFill="1" applyBorder="1" applyAlignment="1">
      <alignment horizontal="center"/>
    </xf>
    <xf numFmtId="0" fontId="0" fillId="2" borderId="34" xfId="0" applyFill="1" applyBorder="1"/>
    <xf numFmtId="0" fontId="0" fillId="2" borderId="34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9" fontId="1" fillId="2" borderId="21" xfId="0" applyNumberFormat="1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0" fillId="0" borderId="35" xfId="0" applyFill="1" applyBorder="1" applyAlignment="1">
      <alignment horizontal="center"/>
    </xf>
    <xf numFmtId="1" fontId="0" fillId="0" borderId="36" xfId="0" applyNumberFormat="1" applyFill="1" applyBorder="1" applyAlignment="1">
      <alignment horizontal="left"/>
    </xf>
    <xf numFmtId="2" fontId="0" fillId="0" borderId="37" xfId="0" applyNumberFormat="1" applyFill="1" applyBorder="1" applyAlignment="1">
      <alignment horizontal="left"/>
    </xf>
    <xf numFmtId="0" fontId="0" fillId="0" borderId="38" xfId="0" applyFill="1" applyBorder="1" applyAlignment="1">
      <alignment horizontal="center"/>
    </xf>
    <xf numFmtId="1" fontId="0" fillId="0" borderId="39" xfId="0" applyNumberFormat="1" applyFill="1" applyBorder="1" applyAlignment="1">
      <alignment horizontal="left"/>
    </xf>
    <xf numFmtId="2" fontId="0" fillId="0" borderId="27" xfId="0" applyNumberFormat="1" applyFill="1" applyBorder="1" applyAlignment="1">
      <alignment horizontal="left"/>
    </xf>
    <xf numFmtId="0" fontId="0" fillId="0" borderId="40" xfId="0" applyFill="1" applyBorder="1" applyAlignment="1">
      <alignment horizontal="center"/>
    </xf>
    <xf numFmtId="1" fontId="0" fillId="0" borderId="41" xfId="0" applyNumberFormat="1" applyFill="1" applyBorder="1" applyAlignment="1">
      <alignment horizontal="left"/>
    </xf>
    <xf numFmtId="166" fontId="0" fillId="0" borderId="42" xfId="0" applyNumberFormat="1" applyFill="1" applyBorder="1" applyAlignment="1">
      <alignment horizontal="left"/>
    </xf>
    <xf numFmtId="1" fontId="0" fillId="0" borderId="42" xfId="0" applyNumberFormat="1" applyFill="1" applyBorder="1" applyAlignment="1">
      <alignment horizontal="left"/>
    </xf>
    <xf numFmtId="167" fontId="0" fillId="0" borderId="42" xfId="0" applyNumberFormat="1" applyFill="1" applyBorder="1" applyAlignment="1">
      <alignment horizontal="left"/>
    </xf>
    <xf numFmtId="164" fontId="0" fillId="0" borderId="42" xfId="0" applyNumberFormat="1" applyFill="1" applyBorder="1" applyAlignment="1">
      <alignment horizontal="left"/>
    </xf>
    <xf numFmtId="167" fontId="0" fillId="0" borderId="43" xfId="0" applyNumberFormat="1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1" fontId="0" fillId="0" borderId="45" xfId="0" applyNumberFormat="1" applyFill="1" applyBorder="1" applyAlignment="1">
      <alignment horizontal="left"/>
    </xf>
    <xf numFmtId="1" fontId="0" fillId="0" borderId="0" xfId="0" applyNumberForma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left"/>
    </xf>
    <xf numFmtId="9" fontId="1" fillId="2" borderId="22" xfId="0" applyNumberFormat="1" applyFont="1" applyFill="1" applyBorder="1" applyAlignment="1">
      <alignment horizontal="left"/>
    </xf>
    <xf numFmtId="0" fontId="1" fillId="0" borderId="46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center"/>
    </xf>
    <xf numFmtId="1" fontId="0" fillId="0" borderId="49" xfId="0" applyNumberFormat="1" applyFill="1" applyBorder="1" applyAlignment="1">
      <alignment horizontal="left"/>
    </xf>
    <xf numFmtId="167" fontId="0" fillId="0" borderId="49" xfId="0" applyNumberFormat="1" applyFill="1" applyBorder="1" applyAlignment="1">
      <alignment horizontal="left"/>
    </xf>
    <xf numFmtId="164" fontId="0" fillId="0" borderId="49" xfId="0" applyNumberFormat="1" applyFill="1" applyBorder="1" applyAlignment="1">
      <alignment horizontal="left"/>
    </xf>
    <xf numFmtId="167" fontId="0" fillId="0" borderId="50" xfId="0" applyNumberFormat="1" applyFill="1" applyBorder="1" applyAlignment="1">
      <alignment horizontal="left"/>
    </xf>
    <xf numFmtId="0" fontId="0" fillId="0" borderId="48" xfId="0" applyFill="1" applyBorder="1" applyAlignment="1">
      <alignment horizontal="center" vertical="center" wrapText="1"/>
    </xf>
    <xf numFmtId="0" fontId="1" fillId="0" borderId="51" xfId="0" applyFont="1" applyFill="1" applyBorder="1"/>
    <xf numFmtId="0" fontId="1" fillId="0" borderId="14" xfId="0" applyFont="1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1" fontId="0" fillId="0" borderId="53" xfId="0" applyNumberFormat="1" applyFill="1" applyBorder="1" applyAlignment="1">
      <alignment horizontal="left"/>
    </xf>
    <xf numFmtId="167" fontId="0" fillId="0" borderId="53" xfId="0" applyNumberFormat="1" applyFill="1" applyBorder="1" applyAlignment="1">
      <alignment horizontal="left"/>
    </xf>
    <xf numFmtId="164" fontId="0" fillId="0" borderId="53" xfId="0" applyNumberFormat="1" applyFill="1" applyBorder="1" applyAlignment="1">
      <alignment horizontal="left"/>
    </xf>
    <xf numFmtId="167" fontId="0" fillId="0" borderId="54" xfId="0" applyNumberFormat="1" applyFill="1" applyBorder="1" applyAlignment="1">
      <alignment horizontal="left"/>
    </xf>
    <xf numFmtId="0" fontId="0" fillId="0" borderId="55" xfId="0" applyFill="1" applyBorder="1" applyAlignment="1">
      <alignment horizontal="center"/>
    </xf>
    <xf numFmtId="0" fontId="1" fillId="0" borderId="18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0" xfId="0" applyFont="1" applyFill="1"/>
    <xf numFmtId="1" fontId="6" fillId="0" borderId="0" xfId="0" applyNumberFormat="1" applyFont="1" applyFill="1"/>
    <xf numFmtId="2" fontId="7" fillId="0" borderId="0" xfId="0" applyNumberFormat="1" applyFont="1" applyFill="1"/>
    <xf numFmtId="0" fontId="7" fillId="0" borderId="0" xfId="0" applyFont="1" applyFill="1"/>
    <xf numFmtId="167" fontId="7" fillId="0" borderId="0" xfId="0" applyNumberFormat="1" applyFont="1" applyFill="1"/>
    <xf numFmtId="0" fontId="8" fillId="5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1" fontId="8" fillId="5" borderId="0" xfId="0" applyNumberFormat="1" applyFont="1" applyFill="1"/>
    <xf numFmtId="0" fontId="9" fillId="5" borderId="0" xfId="0" applyFont="1" applyFill="1"/>
    <xf numFmtId="164" fontId="0" fillId="5" borderId="0" xfId="0" applyNumberFormat="1" applyFill="1"/>
    <xf numFmtId="1" fontId="0" fillId="5" borderId="0" xfId="0" applyNumberFormat="1" applyFill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64" fontId="6" fillId="0" borderId="0" xfId="0" applyNumberFormat="1" applyFont="1" applyFill="1"/>
    <xf numFmtId="0" fontId="0" fillId="5" borderId="0" xfId="0" applyFill="1"/>
    <xf numFmtId="1" fontId="9" fillId="5" borderId="0" xfId="0" applyNumberFormat="1" applyFont="1" applyFill="1"/>
    <xf numFmtId="164" fontId="9" fillId="5" borderId="0" xfId="0" applyNumberFormat="1" applyFont="1" applyFill="1"/>
    <xf numFmtId="2" fontId="8" fillId="5" borderId="0" xfId="0" applyNumberFormat="1" applyFont="1" applyFill="1"/>
    <xf numFmtId="0" fontId="5" fillId="5" borderId="0" xfId="0" applyFont="1" applyFill="1"/>
    <xf numFmtId="165" fontId="6" fillId="5" borderId="0" xfId="0" applyNumberFormat="1" applyFont="1" applyFill="1"/>
    <xf numFmtId="167" fontId="0" fillId="5" borderId="0" xfId="0" applyNumberFormat="1" applyFill="1"/>
    <xf numFmtId="2" fontId="8" fillId="0" borderId="0" xfId="0" applyNumberFormat="1" applyFont="1" applyFill="1"/>
    <xf numFmtId="167" fontId="6" fillId="0" borderId="0" xfId="0" applyNumberFormat="1" applyFont="1" applyFill="1"/>
    <xf numFmtId="2" fontId="6" fillId="0" borderId="0" xfId="0" applyNumberFormat="1" applyFont="1" applyFill="1"/>
    <xf numFmtId="1" fontId="5" fillId="0" borderId="0" xfId="0" applyNumberFormat="1" applyFont="1" applyFill="1"/>
    <xf numFmtId="164" fontId="5" fillId="0" borderId="0" xfId="0" applyNumberFormat="1" applyFont="1" applyFill="1"/>
    <xf numFmtId="167" fontId="5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1" xfId="0" applyFill="1" applyBorder="1"/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Border="1"/>
    <xf numFmtId="0" fontId="0" fillId="0" borderId="41" xfId="0" applyBorder="1" applyAlignment="1"/>
    <xf numFmtId="0" fontId="0" fillId="0" borderId="56" xfId="0" applyBorder="1" applyAlignment="1"/>
    <xf numFmtId="0" fontId="1" fillId="0" borderId="56" xfId="0" applyFont="1" applyBorder="1" applyAlignment="1">
      <alignment horizontal="center"/>
    </xf>
    <xf numFmtId="0" fontId="1" fillId="0" borderId="56" xfId="0" applyFont="1" applyBorder="1" applyAlignment="1"/>
    <xf numFmtId="167" fontId="1" fillId="0" borderId="28" xfId="0" applyNumberFormat="1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Border="1" applyAlignment="1"/>
    <xf numFmtId="0" fontId="0" fillId="0" borderId="57" xfId="0" applyBorder="1" applyAlignment="1"/>
    <xf numFmtId="0" fontId="0" fillId="0" borderId="57" xfId="0" applyBorder="1" applyAlignment="1">
      <alignment horizontal="center"/>
    </xf>
    <xf numFmtId="0" fontId="0" fillId="0" borderId="57" xfId="0" applyBorder="1"/>
    <xf numFmtId="167" fontId="0" fillId="0" borderId="28" xfId="0" applyNumberFormat="1" applyBorder="1" applyAlignment="1">
      <alignment horizontal="center"/>
    </xf>
    <xf numFmtId="167" fontId="0" fillId="0" borderId="0" xfId="0" applyNumberFormat="1"/>
    <xf numFmtId="0" fontId="0" fillId="0" borderId="3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7" fontId="0" fillId="0" borderId="5" xfId="0" applyNumberFormat="1" applyBorder="1"/>
    <xf numFmtId="0" fontId="0" fillId="0" borderId="28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left" vertical="center" wrapText="1"/>
    </xf>
    <xf numFmtId="1" fontId="0" fillId="5" borderId="11" xfId="0" applyNumberFormat="1" applyFill="1" applyBorder="1" applyAlignment="1"/>
    <xf numFmtId="1" fontId="0" fillId="5" borderId="42" xfId="0" applyNumberFormat="1" applyFill="1" applyBorder="1" applyAlignment="1"/>
    <xf numFmtId="1" fontId="0" fillId="0" borderId="42" xfId="0" applyNumberFormat="1" applyBorder="1" applyAlignment="1"/>
    <xf numFmtId="167" fontId="0" fillId="0" borderId="42" xfId="0" applyNumberFormat="1" applyBorder="1" applyAlignment="1">
      <alignment horizontal="center"/>
    </xf>
    <xf numFmtId="1" fontId="0" fillId="5" borderId="27" xfId="0" applyNumberFormat="1" applyFill="1" applyBorder="1" applyAlignment="1"/>
    <xf numFmtId="1" fontId="0" fillId="5" borderId="28" xfId="0" applyNumberFormat="1" applyFill="1" applyBorder="1" applyAlignment="1"/>
    <xf numFmtId="1" fontId="0" fillId="0" borderId="28" xfId="0" applyNumberFormat="1" applyBorder="1" applyAlignment="1"/>
    <xf numFmtId="1" fontId="0" fillId="0" borderId="39" xfId="0" applyNumberFormat="1" applyBorder="1" applyAlignment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/>
    <xf numFmtId="0" fontId="0" fillId="0" borderId="3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8" xfId="0" applyBorder="1"/>
    <xf numFmtId="0" fontId="0" fillId="0" borderId="41" xfId="0" applyFill="1" applyBorder="1" applyAlignment="1">
      <alignment horizontal="center" vertical="center" wrapText="1"/>
    </xf>
    <xf numFmtId="0" fontId="0" fillId="0" borderId="42" xfId="0" applyBorder="1"/>
    <xf numFmtId="0" fontId="0" fillId="0" borderId="42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0" fontId="1" fillId="0" borderId="57" xfId="0" applyFont="1" applyBorder="1" applyAlignment="1">
      <alignment horizontal="center"/>
    </xf>
    <xf numFmtId="0" fontId="1" fillId="0" borderId="57" xfId="0" applyFont="1" applyBorder="1" applyAlignment="1"/>
    <xf numFmtId="0" fontId="1" fillId="0" borderId="27" xfId="0" applyFont="1" applyBorder="1" applyAlignment="1"/>
    <xf numFmtId="0" fontId="0" fillId="0" borderId="41" xfId="0" applyBorder="1"/>
    <xf numFmtId="0" fontId="0" fillId="0" borderId="39" xfId="0" applyBorder="1"/>
    <xf numFmtId="1" fontId="0" fillId="0" borderId="28" xfId="0" applyNumberFormat="1" applyBorder="1"/>
    <xf numFmtId="0" fontId="0" fillId="0" borderId="28" xfId="0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31B9-221B-4734-90D4-953677D5247E}">
  <dimension ref="A1:BU93"/>
  <sheetViews>
    <sheetView tabSelected="1" workbookViewId="0"/>
  </sheetViews>
  <sheetFormatPr defaultRowHeight="14.45" x14ac:dyDescent="0.25"/>
  <cols>
    <col min="1" max="1" width="6.140625" style="1" customWidth="1"/>
    <col min="2" max="2" width="19.7109375" style="1" customWidth="1"/>
    <col min="3" max="3" width="11" style="1" customWidth="1"/>
    <col min="4" max="4" width="6.85546875" style="1" customWidth="1"/>
    <col min="5" max="5" width="9.28515625" style="1" bestFit="1" customWidth="1"/>
    <col min="6" max="6" width="6.7109375" style="1" customWidth="1"/>
    <col min="7" max="7" width="6.7109375" style="2" customWidth="1"/>
    <col min="8" max="8" width="6.5703125" style="1" customWidth="1"/>
    <col min="9" max="9" width="7.28515625" style="3" customWidth="1"/>
    <col min="10" max="10" width="6.5703125" style="1" customWidth="1"/>
    <col min="11" max="11" width="7.85546875" style="1" customWidth="1"/>
    <col min="12" max="12" width="9.5703125" style="4" bestFit="1" customWidth="1"/>
    <col min="13" max="13" width="7.42578125" style="1" customWidth="1"/>
    <col min="14" max="14" width="7.28515625" style="5" customWidth="1"/>
    <col min="15" max="15" width="0.28515625" style="1" hidden="1" customWidth="1"/>
    <col min="16" max="16" width="6.5703125" style="1" customWidth="1"/>
    <col min="17" max="17" width="8.7109375" style="5" customWidth="1"/>
    <col min="18" max="18" width="0.140625" style="5" customWidth="1"/>
    <col min="19" max="19" width="9.140625" style="1" customWidth="1"/>
    <col min="20" max="16384" width="9.140625" style="1"/>
  </cols>
  <sheetData>
    <row r="1" spans="1:73" ht="15" x14ac:dyDescent="0.25"/>
    <row r="2" spans="1:73" customFormat="1" ht="15" x14ac:dyDescent="0.25">
      <c r="A2" s="6" t="s">
        <v>0</v>
      </c>
      <c r="B2" s="6"/>
      <c r="C2" s="1"/>
      <c r="D2" s="1"/>
      <c r="E2" s="1"/>
      <c r="F2" s="1"/>
      <c r="G2" s="2"/>
      <c r="H2" s="1"/>
      <c r="I2" s="3"/>
      <c r="J2" s="1"/>
      <c r="K2" s="1"/>
      <c r="L2" s="4"/>
      <c r="M2" s="1"/>
      <c r="N2" s="6" t="s">
        <v>1</v>
      </c>
      <c r="O2" s="7"/>
      <c r="P2" s="7"/>
      <c r="Q2" s="8"/>
      <c r="R2" s="5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customFormat="1" ht="15" x14ac:dyDescent="0.25">
      <c r="A3" s="6" t="s">
        <v>2</v>
      </c>
      <c r="B3" s="6"/>
      <c r="C3" s="1"/>
      <c r="D3" s="1"/>
      <c r="E3" s="1"/>
      <c r="F3" s="1"/>
      <c r="G3" s="2"/>
      <c r="H3" s="1"/>
      <c r="I3" s="3"/>
      <c r="J3" s="1"/>
      <c r="K3" s="1"/>
      <c r="L3" s="4"/>
      <c r="M3" s="6" t="s">
        <v>3</v>
      </c>
      <c r="N3" s="7"/>
      <c r="O3" s="7"/>
      <c r="P3" s="7"/>
      <c r="Q3" s="8"/>
      <c r="R3" s="5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customFormat="1" ht="15" x14ac:dyDescent="0.25">
      <c r="A4" s="221" t="s">
        <v>4</v>
      </c>
      <c r="B4" s="221"/>
      <c r="C4" s="221"/>
      <c r="D4" s="9"/>
      <c r="E4" s="1"/>
      <c r="F4" s="1"/>
      <c r="G4" s="2"/>
      <c r="H4" s="1"/>
      <c r="I4" s="3"/>
      <c r="J4" s="1"/>
      <c r="K4" s="1"/>
      <c r="L4" s="4"/>
      <c r="M4" s="1"/>
      <c r="N4" s="5"/>
      <c r="O4" s="1"/>
      <c r="P4" s="1"/>
      <c r="Q4" s="5"/>
      <c r="R4" s="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 customFormat="1" ht="15" x14ac:dyDescent="0.25">
      <c r="A5" s="9"/>
      <c r="B5" s="9"/>
      <c r="C5" s="9"/>
      <c r="D5" s="9"/>
      <c r="E5" s="1"/>
      <c r="F5" s="1"/>
      <c r="G5" s="2"/>
      <c r="H5" s="1"/>
      <c r="I5" s="3"/>
      <c r="J5" s="1"/>
      <c r="K5" s="1"/>
      <c r="L5" s="4"/>
      <c r="M5" s="1"/>
      <c r="N5" s="5"/>
      <c r="O5" s="1"/>
      <c r="P5" s="1"/>
      <c r="Q5" s="5"/>
      <c r="R5" s="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customFormat="1" ht="15" x14ac:dyDescent="0.25">
      <c r="A6" s="1"/>
      <c r="B6" s="222" t="s">
        <v>5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customFormat="1" ht="25.5" customHeight="1" x14ac:dyDescent="0.25">
      <c r="A7" s="1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customFormat="1" ht="15" x14ac:dyDescent="0.25">
      <c r="A8" s="1"/>
      <c r="B8" s="10"/>
      <c r="C8" s="10"/>
      <c r="D8" s="10"/>
      <c r="E8" s="10"/>
      <c r="F8" s="10"/>
      <c r="G8" s="11"/>
      <c r="H8" s="10"/>
      <c r="I8" s="12"/>
      <c r="J8" s="10"/>
      <c r="K8" s="10"/>
      <c r="L8" s="13"/>
      <c r="M8" s="10"/>
      <c r="N8" s="14"/>
      <c r="O8" s="10"/>
      <c r="P8" s="10"/>
      <c r="Q8" s="14"/>
      <c r="R8" s="10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customFormat="1" ht="15.75" customHeight="1" thickBot="1" x14ac:dyDescent="0.3">
      <c r="A9" s="6" t="s">
        <v>6</v>
      </c>
      <c r="B9" s="6"/>
      <c r="C9" s="1"/>
      <c r="D9" s="1"/>
      <c r="E9" s="1"/>
      <c r="F9" s="1"/>
      <c r="G9" s="2"/>
      <c r="H9" s="1"/>
      <c r="I9" s="3"/>
      <c r="J9" s="1"/>
      <c r="K9" s="1"/>
      <c r="L9" s="4"/>
      <c r="M9" s="1"/>
      <c r="N9" s="5"/>
      <c r="O9" s="1"/>
      <c r="P9" s="1"/>
      <c r="Q9" s="8" t="s">
        <v>7</v>
      </c>
      <c r="R9" s="5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customFormat="1" ht="15.75" customHeight="1" thickBot="1" x14ac:dyDescent="0.3">
      <c r="A10" s="15" t="s">
        <v>8</v>
      </c>
      <c r="B10" s="15" t="s">
        <v>9</v>
      </c>
      <c r="C10" s="223" t="s">
        <v>10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16"/>
      <c r="P10" s="16"/>
      <c r="Q10" s="17" t="s">
        <v>11</v>
      </c>
      <c r="R10" s="1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customFormat="1" ht="15.75" customHeight="1" thickBot="1" x14ac:dyDescent="0.3">
      <c r="A11" s="19" t="s">
        <v>12</v>
      </c>
      <c r="B11" s="19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0"/>
      <c r="P11" s="20"/>
      <c r="Q11" s="21"/>
      <c r="R11" s="22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customFormat="1" ht="15.75" customHeight="1" thickBot="1" x14ac:dyDescent="0.3">
      <c r="A12" s="23">
        <v>1</v>
      </c>
      <c r="B12" s="24" t="s">
        <v>13</v>
      </c>
      <c r="C12" s="25"/>
      <c r="D12" s="26"/>
      <c r="E12" s="27"/>
      <c r="F12" s="27"/>
      <c r="G12" s="28"/>
      <c r="H12" s="29"/>
      <c r="I12" s="30"/>
      <c r="J12" s="27">
        <v>15697.5</v>
      </c>
      <c r="K12" s="27"/>
      <c r="L12" s="31"/>
      <c r="M12" s="32"/>
      <c r="N12" s="33"/>
      <c r="O12" s="34"/>
      <c r="P12" s="35"/>
      <c r="Q12" s="36">
        <v>6.5</v>
      </c>
      <c r="R12" s="37">
        <v>7.1157894736842104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customFormat="1" ht="15.75" customHeight="1" thickBot="1" x14ac:dyDescent="0.3">
      <c r="A13" s="38">
        <v>2</v>
      </c>
      <c r="B13" s="39" t="s">
        <v>14</v>
      </c>
      <c r="C13" s="40"/>
      <c r="D13" s="41"/>
      <c r="E13" s="42"/>
      <c r="F13" s="42"/>
      <c r="G13" s="43"/>
      <c r="H13" s="44"/>
      <c r="I13" s="45"/>
      <c r="J13" s="42">
        <v>13282.5</v>
      </c>
      <c r="K13" s="42"/>
      <c r="L13" s="46"/>
      <c r="M13" s="42"/>
      <c r="N13" s="47"/>
      <c r="O13" s="42"/>
      <c r="P13" s="48"/>
      <c r="Q13" s="49">
        <v>5.5</v>
      </c>
      <c r="R13" s="37">
        <v>6.0210526315789474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customFormat="1" ht="15.75" customHeight="1" x14ac:dyDescent="0.25">
      <c r="A14" s="50"/>
      <c r="B14" s="6"/>
      <c r="C14" s="50"/>
      <c r="D14" s="50"/>
      <c r="E14" s="1"/>
      <c r="F14" s="1"/>
      <c r="G14" s="2"/>
      <c r="H14" s="7"/>
      <c r="I14" s="51"/>
      <c r="J14" s="50"/>
      <c r="K14" s="1"/>
      <c r="L14" s="4"/>
      <c r="M14" s="1"/>
      <c r="N14" s="5"/>
      <c r="O14" s="1"/>
      <c r="P14" s="1"/>
      <c r="Q14" s="52"/>
      <c r="R14" s="53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customFormat="1" ht="15.75" thickBot="1" x14ac:dyDescent="0.3">
      <c r="A15" s="6" t="s">
        <v>15</v>
      </c>
      <c r="B15" s="6"/>
      <c r="C15" s="6"/>
      <c r="D15" s="1"/>
      <c r="E15" s="1"/>
      <c r="F15" s="1"/>
      <c r="G15" s="2"/>
      <c r="H15" s="1"/>
      <c r="I15" s="3"/>
      <c r="J15" s="1"/>
      <c r="K15" s="1"/>
      <c r="L15" s="4"/>
      <c r="M15" s="1"/>
      <c r="N15" s="5"/>
      <c r="O15" s="50"/>
      <c r="P15" s="50"/>
      <c r="Q15" s="54"/>
      <c r="R15" s="55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customFormat="1" ht="15" x14ac:dyDescent="0.25">
      <c r="A16" s="56" t="s">
        <v>8</v>
      </c>
      <c r="B16" s="56" t="s">
        <v>9</v>
      </c>
      <c r="C16" s="15" t="s">
        <v>16</v>
      </c>
      <c r="D16" s="57" t="s">
        <v>17</v>
      </c>
      <c r="E16" s="56"/>
      <c r="F16" s="58"/>
      <c r="G16" s="59"/>
      <c r="H16" s="60"/>
      <c r="I16" s="61" t="s">
        <v>18</v>
      </c>
      <c r="J16" s="60"/>
      <c r="K16" s="60"/>
      <c r="L16" s="62"/>
      <c r="M16" s="60"/>
      <c r="N16" s="63"/>
      <c r="O16" s="57"/>
      <c r="P16" s="57"/>
      <c r="Q16" s="17" t="s">
        <v>11</v>
      </c>
      <c r="R16" s="22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customFormat="1" ht="15.75" customHeight="1" thickBot="1" x14ac:dyDescent="0.3">
      <c r="A17" s="64" t="s">
        <v>12</v>
      </c>
      <c r="B17" s="64"/>
      <c r="C17" s="65"/>
      <c r="D17" s="66" t="s">
        <v>19</v>
      </c>
      <c r="E17" s="64"/>
      <c r="F17" s="67"/>
      <c r="G17" s="68"/>
      <c r="H17" s="69"/>
      <c r="I17" s="70"/>
      <c r="J17" s="67"/>
      <c r="K17" s="67"/>
      <c r="L17" s="69"/>
      <c r="M17" s="67"/>
      <c r="N17" s="71"/>
      <c r="O17" s="66"/>
      <c r="P17" s="66"/>
      <c r="Q17" s="72"/>
      <c r="R17" s="22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customFormat="1" ht="15.75" thickBot="1" x14ac:dyDescent="0.3">
      <c r="A18" s="25">
        <v>1</v>
      </c>
      <c r="B18" s="73" t="s">
        <v>20</v>
      </c>
      <c r="C18" s="23" t="s">
        <v>21</v>
      </c>
      <c r="D18" s="74" t="s">
        <v>22</v>
      </c>
      <c r="E18" s="75"/>
      <c r="F18" s="76"/>
      <c r="G18" s="77"/>
      <c r="H18" s="26"/>
      <c r="I18" s="78"/>
      <c r="J18" s="42">
        <v>13282.5</v>
      </c>
      <c r="K18" s="76"/>
      <c r="L18" s="79"/>
      <c r="M18" s="76"/>
      <c r="N18" s="80"/>
      <c r="O18" s="81"/>
      <c r="P18" s="76"/>
      <c r="Q18" s="82">
        <v>5.5</v>
      </c>
      <c r="R18" s="83">
        <v>6.0210526315789474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customFormat="1" ht="15.75" thickBot="1" x14ac:dyDescent="0.3">
      <c r="A19" s="23">
        <v>2</v>
      </c>
      <c r="B19" s="32" t="s">
        <v>23</v>
      </c>
      <c r="C19" s="23" t="s">
        <v>21</v>
      </c>
      <c r="D19" s="74" t="s">
        <v>22</v>
      </c>
      <c r="E19" s="75"/>
      <c r="F19" s="76"/>
      <c r="G19" s="77"/>
      <c r="H19" s="26"/>
      <c r="I19" s="78"/>
      <c r="J19" s="28">
        <v>12688.2</v>
      </c>
      <c r="K19" s="28"/>
      <c r="L19" s="77"/>
      <c r="M19" s="76"/>
      <c r="N19" s="80"/>
      <c r="O19" s="81"/>
      <c r="P19" s="76"/>
      <c r="Q19" s="84">
        <f>J19/4050</f>
        <v>3.1328888888888891</v>
      </c>
      <c r="R19" s="83">
        <v>4.6208173076923078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customFormat="1" ht="15.75" thickBot="1" x14ac:dyDescent="0.3">
      <c r="A20" s="23">
        <v>3</v>
      </c>
      <c r="B20" s="32" t="s">
        <v>24</v>
      </c>
      <c r="C20" s="23" t="s">
        <v>21</v>
      </c>
      <c r="D20" s="74" t="s">
        <v>22</v>
      </c>
      <c r="E20" s="75"/>
      <c r="F20" s="76"/>
      <c r="G20" s="77"/>
      <c r="H20" s="26"/>
      <c r="I20" s="78"/>
      <c r="J20" s="28">
        <v>12574.673999999999</v>
      </c>
      <c r="K20" s="28"/>
      <c r="L20" s="77"/>
      <c r="M20" s="76"/>
      <c r="N20" s="80"/>
      <c r="O20" s="76"/>
      <c r="P20" s="76"/>
      <c r="Q20" s="84">
        <f>J20/4050</f>
        <v>3.1048577777777777</v>
      </c>
      <c r="R20" s="83">
        <v>4.4707211538461546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customFormat="1" ht="15.75" thickBot="1" x14ac:dyDescent="0.3">
      <c r="A21" s="23">
        <v>4</v>
      </c>
      <c r="B21" s="32" t="s">
        <v>25</v>
      </c>
      <c r="C21" s="23" t="s">
        <v>21</v>
      </c>
      <c r="D21" s="74" t="s">
        <v>22</v>
      </c>
      <c r="E21" s="85"/>
      <c r="F21" s="76"/>
      <c r="G21" s="77"/>
      <c r="H21" s="26"/>
      <c r="I21" s="78"/>
      <c r="J21" s="28">
        <v>12537.945</v>
      </c>
      <c r="K21" s="28"/>
      <c r="L21" s="77"/>
      <c r="M21" s="76"/>
      <c r="N21" s="80"/>
      <c r="O21" s="81"/>
      <c r="P21" s="76"/>
      <c r="Q21" s="84">
        <f>J21/4050</f>
        <v>3.0957888888888889</v>
      </c>
      <c r="R21" s="83">
        <v>4.4577429149797565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customFormat="1" ht="15" customHeight="1" thickBot="1" x14ac:dyDescent="0.3">
      <c r="A22" s="23">
        <v>5</v>
      </c>
      <c r="B22" s="32" t="s">
        <v>26</v>
      </c>
      <c r="C22" s="23" t="s">
        <v>21</v>
      </c>
      <c r="D22" s="74" t="s">
        <v>22</v>
      </c>
      <c r="E22" s="85"/>
      <c r="F22" s="76"/>
      <c r="G22" s="77"/>
      <c r="H22" s="26"/>
      <c r="I22" s="78"/>
      <c r="J22" s="28">
        <v>10571</v>
      </c>
      <c r="K22" s="28"/>
      <c r="L22" s="79"/>
      <c r="M22" s="76"/>
      <c r="N22" s="80"/>
      <c r="O22" s="76"/>
      <c r="P22" s="76"/>
      <c r="Q22" s="84">
        <f>J22/4050</f>
        <v>2.6101234567901233</v>
      </c>
      <c r="R22" s="83">
        <v>3.6869483805668022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customFormat="1" ht="15" customHeight="1" x14ac:dyDescent="0.25">
      <c r="A23" s="50"/>
      <c r="B23" s="6"/>
      <c r="C23" s="50"/>
      <c r="D23" s="50"/>
      <c r="E23" s="86"/>
      <c r="F23" s="86"/>
      <c r="G23" s="87"/>
      <c r="H23" s="50"/>
      <c r="I23" s="88"/>
      <c r="J23" s="2"/>
      <c r="K23" s="1"/>
      <c r="L23" s="89"/>
      <c r="M23" s="86"/>
      <c r="N23" s="90"/>
      <c r="O23" s="86"/>
      <c r="P23" s="86"/>
      <c r="Q23" s="5"/>
      <c r="R23" s="9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customFormat="1" ht="15.75" thickBot="1" x14ac:dyDescent="0.3">
      <c r="A24" s="6" t="s">
        <v>27</v>
      </c>
      <c r="B24" s="6"/>
      <c r="C24" s="1"/>
      <c r="D24" s="1"/>
      <c r="E24" s="1"/>
      <c r="F24" s="1"/>
      <c r="G24" s="2"/>
      <c r="H24" s="1"/>
      <c r="I24" s="3"/>
      <c r="J24" s="1"/>
      <c r="K24" s="1"/>
      <c r="L24" s="4"/>
      <c r="M24" s="1"/>
      <c r="N24" s="5"/>
      <c r="O24" s="50"/>
      <c r="P24" s="50"/>
      <c r="Q24" s="54"/>
      <c r="R24" s="5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customFormat="1" ht="15" customHeight="1" thickBot="1" x14ac:dyDescent="0.3">
      <c r="A25" s="15" t="s">
        <v>8</v>
      </c>
      <c r="B25" s="224" t="s">
        <v>28</v>
      </c>
      <c r="C25" s="60" t="s">
        <v>16</v>
      </c>
      <c r="D25" s="15" t="s">
        <v>17</v>
      </c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customFormat="1" ht="15.75" thickBot="1" x14ac:dyDescent="0.3">
      <c r="A26" s="19" t="s">
        <v>12</v>
      </c>
      <c r="B26" s="224"/>
      <c r="C26" s="92" t="s">
        <v>29</v>
      </c>
      <c r="D26" s="19" t="s">
        <v>19</v>
      </c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customFormat="1" ht="15.75" thickBot="1" x14ac:dyDescent="0.3">
      <c r="A27" s="93"/>
      <c r="B27" s="224"/>
      <c r="C27" s="94"/>
      <c r="D27" s="95"/>
      <c r="E27" s="15">
        <v>0</v>
      </c>
      <c r="F27" s="96" t="s">
        <v>30</v>
      </c>
      <c r="G27" s="97">
        <v>1</v>
      </c>
      <c r="H27" s="98" t="s">
        <v>30</v>
      </c>
      <c r="I27" s="99">
        <v>2</v>
      </c>
      <c r="J27" s="100" t="s">
        <v>11</v>
      </c>
      <c r="K27" s="15">
        <v>3</v>
      </c>
      <c r="L27" s="101" t="s">
        <v>11</v>
      </c>
      <c r="M27" s="15">
        <v>4</v>
      </c>
      <c r="N27" s="98" t="s">
        <v>11</v>
      </c>
      <c r="O27" s="102">
        <v>0.21</v>
      </c>
      <c r="P27" s="15">
        <v>5</v>
      </c>
      <c r="Q27" s="103" t="s">
        <v>11</v>
      </c>
      <c r="R27" s="10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customFormat="1" ht="15.75" thickBot="1" x14ac:dyDescent="0.3">
      <c r="A28" s="226">
        <v>1</v>
      </c>
      <c r="B28" s="227" t="s">
        <v>31</v>
      </c>
      <c r="C28" s="105" t="s">
        <v>32</v>
      </c>
      <c r="D28" s="106" t="s">
        <v>22</v>
      </c>
      <c r="E28" s="107">
        <v>6846.0630000000001</v>
      </c>
      <c r="F28" s="108">
        <f t="shared" ref="F28:F42" si="0">E28/4050</f>
        <v>1.690385925925926</v>
      </c>
      <c r="G28" s="107">
        <f t="shared" ref="G28:G42" si="1">E28*107.5%</f>
        <v>7359.5177249999997</v>
      </c>
      <c r="H28" s="109">
        <f t="shared" ref="H28:H42" si="2">G28/4050</f>
        <v>1.8171648703703702</v>
      </c>
      <c r="I28" s="110">
        <f t="shared" ref="I28:I42" si="3">G28*105%</f>
        <v>7727.49361125</v>
      </c>
      <c r="J28" s="109">
        <f t="shared" ref="J28:J42" si="4">I28/4050</f>
        <v>1.9080231138888888</v>
      </c>
      <c r="K28" s="107">
        <f t="shared" ref="K28:K42" si="5">I28*105%</f>
        <v>8113.8682918125005</v>
      </c>
      <c r="L28" s="109">
        <f t="shared" ref="L28:L42" si="6">K28/4050</f>
        <v>2.0034242695833333</v>
      </c>
      <c r="M28" s="107">
        <f t="shared" ref="M28:M42" si="7">K28*102.5%</f>
        <v>8316.7149991078131</v>
      </c>
      <c r="N28" s="109">
        <f t="shared" ref="N28:N42" si="8">M28/4050</f>
        <v>2.0535098763229169</v>
      </c>
      <c r="O28" s="107">
        <v>932.18999999999994</v>
      </c>
      <c r="P28" s="107">
        <f t="shared" ref="P28:P42" si="9">M28*102.5%</f>
        <v>8524.6328740855079</v>
      </c>
      <c r="Q28" s="111">
        <f t="shared" ref="Q28:Q42" si="10">P28/4050</f>
        <v>2.1048476232309894</v>
      </c>
      <c r="R28" s="112">
        <v>3.0613793103448277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customFormat="1" ht="15.75" thickBot="1" x14ac:dyDescent="0.3">
      <c r="A29" s="226"/>
      <c r="B29" s="227"/>
      <c r="C29" s="105" t="s">
        <v>33</v>
      </c>
      <c r="D29" s="113" t="s">
        <v>22</v>
      </c>
      <c r="E29" s="114">
        <v>6258.3989999999994</v>
      </c>
      <c r="F29" s="115">
        <f t="shared" si="0"/>
        <v>1.5452837037037035</v>
      </c>
      <c r="G29" s="114">
        <f t="shared" si="1"/>
        <v>6727.7789249999987</v>
      </c>
      <c r="H29" s="116">
        <f t="shared" si="2"/>
        <v>1.6611799814814812</v>
      </c>
      <c r="I29" s="117">
        <f t="shared" si="3"/>
        <v>7064.1678712499988</v>
      </c>
      <c r="J29" s="116">
        <f t="shared" si="4"/>
        <v>1.7442389805555554</v>
      </c>
      <c r="K29" s="114">
        <f t="shared" si="5"/>
        <v>7417.3762648124994</v>
      </c>
      <c r="L29" s="116">
        <f t="shared" si="6"/>
        <v>1.8314509295833332</v>
      </c>
      <c r="M29" s="114">
        <f t="shared" si="7"/>
        <v>7602.8106714328114</v>
      </c>
      <c r="N29" s="116">
        <f t="shared" si="8"/>
        <v>1.8772372028229165</v>
      </c>
      <c r="O29" s="114">
        <v>787.29</v>
      </c>
      <c r="P29" s="114">
        <f t="shared" si="9"/>
        <v>7792.8809382186309</v>
      </c>
      <c r="Q29" s="118">
        <f t="shared" si="10"/>
        <v>1.9241681328934892</v>
      </c>
      <c r="R29" s="119">
        <v>2.5855172413793102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customFormat="1" ht="15.75" thickBot="1" x14ac:dyDescent="0.3">
      <c r="A30" s="226"/>
      <c r="B30" s="227"/>
      <c r="C30" s="105" t="s">
        <v>34</v>
      </c>
      <c r="D30" s="120" t="s">
        <v>22</v>
      </c>
      <c r="E30" s="121">
        <v>5772.018</v>
      </c>
      <c r="F30" s="122">
        <f t="shared" si="0"/>
        <v>1.4251896296296296</v>
      </c>
      <c r="G30" s="121">
        <f t="shared" si="1"/>
        <v>6204.9193500000001</v>
      </c>
      <c r="H30" s="123">
        <f t="shared" si="2"/>
        <v>1.5320788518518518</v>
      </c>
      <c r="I30" s="124">
        <f t="shared" si="3"/>
        <v>6515.1653175000001</v>
      </c>
      <c r="J30" s="123">
        <f t="shared" si="4"/>
        <v>1.6086827944444444</v>
      </c>
      <c r="K30" s="121">
        <f t="shared" si="5"/>
        <v>6840.9235833750008</v>
      </c>
      <c r="L30" s="123">
        <f t="shared" si="6"/>
        <v>1.689116934166667</v>
      </c>
      <c r="M30" s="121">
        <f t="shared" si="7"/>
        <v>7011.9466729593751</v>
      </c>
      <c r="N30" s="123">
        <f t="shared" si="8"/>
        <v>1.7313448575208334</v>
      </c>
      <c r="O30" s="121">
        <v>764.4</v>
      </c>
      <c r="P30" s="121">
        <f t="shared" si="9"/>
        <v>7187.2453397833588</v>
      </c>
      <c r="Q30" s="125">
        <f t="shared" si="10"/>
        <v>1.774628478958854</v>
      </c>
      <c r="R30" s="126">
        <v>2.510344827586207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s="128" customFormat="1" ht="15.75" thickBot="1" x14ac:dyDescent="0.3">
      <c r="A31" s="226">
        <v>2</v>
      </c>
      <c r="B31" s="227" t="s">
        <v>35</v>
      </c>
      <c r="C31" s="105" t="s">
        <v>32</v>
      </c>
      <c r="D31" s="106" t="s">
        <v>22</v>
      </c>
      <c r="E31" s="107">
        <v>6222.7830000000004</v>
      </c>
      <c r="F31" s="108">
        <f t="shared" si="0"/>
        <v>1.5364896296296298</v>
      </c>
      <c r="G31" s="107">
        <f t="shared" si="1"/>
        <v>6689.4917249999999</v>
      </c>
      <c r="H31" s="109">
        <f t="shared" si="2"/>
        <v>1.6517263518518519</v>
      </c>
      <c r="I31" s="110">
        <f t="shared" si="3"/>
        <v>7023.9663112500002</v>
      </c>
      <c r="J31" s="109">
        <f t="shared" si="4"/>
        <v>1.7343126694444444</v>
      </c>
      <c r="K31" s="107">
        <f t="shared" si="5"/>
        <v>7375.1646268125005</v>
      </c>
      <c r="L31" s="109">
        <f t="shared" si="6"/>
        <v>1.8210283029166667</v>
      </c>
      <c r="M31" s="107">
        <f t="shared" si="7"/>
        <v>7559.5437424828124</v>
      </c>
      <c r="N31" s="109">
        <f t="shared" si="8"/>
        <v>1.8665540104895832</v>
      </c>
      <c r="O31" s="107">
        <v>847.35</v>
      </c>
      <c r="P31" s="107">
        <f t="shared" si="9"/>
        <v>7748.532336044882</v>
      </c>
      <c r="Q31" s="111">
        <f t="shared" si="10"/>
        <v>1.9132178607518227</v>
      </c>
      <c r="R31" s="127">
        <v>2.7827586206896551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customFormat="1" ht="15.75" thickBot="1" x14ac:dyDescent="0.3">
      <c r="A32" s="226"/>
      <c r="B32" s="227"/>
      <c r="C32" s="105" t="s">
        <v>33</v>
      </c>
      <c r="D32" s="113" t="s">
        <v>22</v>
      </c>
      <c r="E32" s="114">
        <v>5733.0630000000001</v>
      </c>
      <c r="F32" s="115">
        <f t="shared" si="0"/>
        <v>1.4155711111111111</v>
      </c>
      <c r="G32" s="114">
        <f t="shared" si="1"/>
        <v>6163.0427250000002</v>
      </c>
      <c r="H32" s="116">
        <f t="shared" si="2"/>
        <v>1.5217389444444445</v>
      </c>
      <c r="I32" s="117">
        <f t="shared" si="3"/>
        <v>6471.1948612500009</v>
      </c>
      <c r="J32" s="116">
        <f t="shared" si="4"/>
        <v>1.597825891666667</v>
      </c>
      <c r="K32" s="114">
        <f t="shared" si="5"/>
        <v>6794.7546043125012</v>
      </c>
      <c r="L32" s="116">
        <f t="shared" si="6"/>
        <v>1.6777171862500002</v>
      </c>
      <c r="M32" s="114">
        <f t="shared" si="7"/>
        <v>6964.6234694203131</v>
      </c>
      <c r="N32" s="116">
        <f t="shared" si="8"/>
        <v>1.7196601159062501</v>
      </c>
      <c r="O32" s="114">
        <v>715.68</v>
      </c>
      <c r="P32" s="114">
        <f t="shared" si="9"/>
        <v>7138.7390561558204</v>
      </c>
      <c r="Q32" s="118">
        <f t="shared" si="10"/>
        <v>1.7626516188039063</v>
      </c>
      <c r="R32" s="119">
        <v>2.3503448275862069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customFormat="1" ht="15.75" thickBot="1" x14ac:dyDescent="0.3">
      <c r="A33" s="226"/>
      <c r="B33" s="227"/>
      <c r="C33" s="105" t="s">
        <v>34</v>
      </c>
      <c r="D33" s="113" t="s">
        <v>22</v>
      </c>
      <c r="E33" s="114">
        <v>5261.1510000000007</v>
      </c>
      <c r="F33" s="115">
        <f t="shared" si="0"/>
        <v>1.2990496296296299</v>
      </c>
      <c r="G33" s="114">
        <f t="shared" si="1"/>
        <v>5655.737325000001</v>
      </c>
      <c r="H33" s="116">
        <f t="shared" si="2"/>
        <v>1.396478351851852</v>
      </c>
      <c r="I33" s="117">
        <f t="shared" si="3"/>
        <v>5938.5241912500014</v>
      </c>
      <c r="J33" s="116">
        <f t="shared" si="4"/>
        <v>1.4663022694444448</v>
      </c>
      <c r="K33" s="114">
        <f t="shared" si="5"/>
        <v>6235.4504008125014</v>
      </c>
      <c r="L33" s="116">
        <f t="shared" si="6"/>
        <v>1.5396173829166671</v>
      </c>
      <c r="M33" s="114">
        <f t="shared" si="7"/>
        <v>6391.3366608328133</v>
      </c>
      <c r="N33" s="116">
        <f t="shared" si="8"/>
        <v>1.5781078174895835</v>
      </c>
      <c r="O33" s="114">
        <v>694.89</v>
      </c>
      <c r="P33" s="114">
        <f t="shared" si="9"/>
        <v>6551.120077353633</v>
      </c>
      <c r="Q33" s="118">
        <f t="shared" si="10"/>
        <v>1.6175605129268229</v>
      </c>
      <c r="R33" s="119">
        <v>2.2820689655172415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customFormat="1" ht="15.75" thickBot="1" x14ac:dyDescent="0.3">
      <c r="A34" s="226"/>
      <c r="B34" s="227"/>
      <c r="C34" s="105" t="s">
        <v>36</v>
      </c>
      <c r="D34" s="113" t="s">
        <v>22</v>
      </c>
      <c r="E34" s="114">
        <v>5100</v>
      </c>
      <c r="F34" s="115">
        <f t="shared" si="0"/>
        <v>1.2592592592592593</v>
      </c>
      <c r="G34" s="114">
        <f t="shared" si="1"/>
        <v>5482.5</v>
      </c>
      <c r="H34" s="116">
        <f t="shared" si="2"/>
        <v>1.3537037037037036</v>
      </c>
      <c r="I34" s="117">
        <f t="shared" si="3"/>
        <v>5756.625</v>
      </c>
      <c r="J34" s="116">
        <f t="shared" si="4"/>
        <v>1.4213888888888888</v>
      </c>
      <c r="K34" s="114">
        <f t="shared" si="5"/>
        <v>6044.4562500000002</v>
      </c>
      <c r="L34" s="116">
        <f t="shared" si="6"/>
        <v>1.4924583333333334</v>
      </c>
      <c r="M34" s="114">
        <f t="shared" si="7"/>
        <v>6195.5676562499993</v>
      </c>
      <c r="N34" s="116">
        <f t="shared" si="8"/>
        <v>1.5297697916666666</v>
      </c>
      <c r="O34" s="114">
        <v>508.83</v>
      </c>
      <c r="P34" s="114">
        <f t="shared" si="9"/>
        <v>6350.456847656249</v>
      </c>
      <c r="Q34" s="118">
        <f t="shared" si="10"/>
        <v>1.568014036458333</v>
      </c>
      <c r="R34" s="126">
        <v>1.6710344827586208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customFormat="1" ht="15.75" thickBot="1" x14ac:dyDescent="0.3">
      <c r="A35" s="226">
        <v>3</v>
      </c>
      <c r="B35" s="227" t="s">
        <v>37</v>
      </c>
      <c r="C35" s="105" t="s">
        <v>32</v>
      </c>
      <c r="D35" s="113" t="s">
        <v>38</v>
      </c>
      <c r="E35" s="114">
        <v>4941</v>
      </c>
      <c r="F35" s="115">
        <f t="shared" si="0"/>
        <v>1.22</v>
      </c>
      <c r="G35" s="114">
        <f t="shared" si="1"/>
        <v>5311.5749999999998</v>
      </c>
      <c r="H35" s="116">
        <f t="shared" si="2"/>
        <v>1.3114999999999999</v>
      </c>
      <c r="I35" s="117">
        <f t="shared" si="3"/>
        <v>5577.1537500000004</v>
      </c>
      <c r="J35" s="116">
        <f t="shared" si="4"/>
        <v>1.377075</v>
      </c>
      <c r="K35" s="114">
        <f t="shared" si="5"/>
        <v>5856.0114375000003</v>
      </c>
      <c r="L35" s="116">
        <f t="shared" si="6"/>
        <v>1.44592875</v>
      </c>
      <c r="M35" s="114">
        <f t="shared" si="7"/>
        <v>6002.4117234374999</v>
      </c>
      <c r="N35" s="116">
        <f t="shared" si="8"/>
        <v>1.4820769687499999</v>
      </c>
      <c r="O35" s="114">
        <v>672.84</v>
      </c>
      <c r="P35" s="114">
        <f t="shared" si="9"/>
        <v>6152.4720165234367</v>
      </c>
      <c r="Q35" s="118">
        <f t="shared" si="10"/>
        <v>1.5191288929687499</v>
      </c>
      <c r="R35" s="112">
        <v>2.2096551724137932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customFormat="1" ht="15.75" thickBot="1" x14ac:dyDescent="0.3">
      <c r="A36" s="226"/>
      <c r="B36" s="227"/>
      <c r="C36" s="105" t="s">
        <v>33</v>
      </c>
      <c r="D36" s="113" t="s">
        <v>38</v>
      </c>
      <c r="E36" s="114">
        <v>4900</v>
      </c>
      <c r="F36" s="115">
        <f t="shared" si="0"/>
        <v>1.2098765432098766</v>
      </c>
      <c r="G36" s="114">
        <f t="shared" si="1"/>
        <v>5267.5</v>
      </c>
      <c r="H36" s="116">
        <f t="shared" si="2"/>
        <v>1.3006172839506174</v>
      </c>
      <c r="I36" s="117">
        <f t="shared" si="3"/>
        <v>5530.875</v>
      </c>
      <c r="J36" s="116">
        <f t="shared" si="4"/>
        <v>1.3656481481481482</v>
      </c>
      <c r="K36" s="114">
        <f t="shared" si="5"/>
        <v>5807.4187499999998</v>
      </c>
      <c r="L36" s="116">
        <f t="shared" si="6"/>
        <v>1.4339305555555555</v>
      </c>
      <c r="M36" s="114">
        <f t="shared" si="7"/>
        <v>5952.6042187499997</v>
      </c>
      <c r="N36" s="116">
        <f t="shared" si="8"/>
        <v>1.4697788194444443</v>
      </c>
      <c r="O36" s="114"/>
      <c r="P36" s="114">
        <f t="shared" si="9"/>
        <v>6101.4193242187494</v>
      </c>
      <c r="Q36" s="118">
        <f t="shared" si="10"/>
        <v>1.5065232899305554</v>
      </c>
      <c r="R36" s="119">
        <v>0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3" customFormat="1" ht="16.5" customHeight="1" thickBot="1" x14ac:dyDescent="0.3">
      <c r="A37" s="226"/>
      <c r="B37" s="227"/>
      <c r="C37" s="105" t="s">
        <v>34</v>
      </c>
      <c r="D37" s="113" t="s">
        <v>38</v>
      </c>
      <c r="E37" s="114">
        <v>4850</v>
      </c>
      <c r="F37" s="115">
        <f t="shared" si="0"/>
        <v>1.1975308641975309</v>
      </c>
      <c r="G37" s="114">
        <f t="shared" si="1"/>
        <v>5213.75</v>
      </c>
      <c r="H37" s="116">
        <f t="shared" si="2"/>
        <v>1.2873456790123456</v>
      </c>
      <c r="I37" s="117">
        <f t="shared" si="3"/>
        <v>5474.4375</v>
      </c>
      <c r="J37" s="116">
        <f t="shared" si="4"/>
        <v>1.3517129629629629</v>
      </c>
      <c r="K37" s="114">
        <f t="shared" si="5"/>
        <v>5748.1593750000002</v>
      </c>
      <c r="L37" s="116">
        <f t="shared" si="6"/>
        <v>1.4192986111111112</v>
      </c>
      <c r="M37" s="114">
        <f t="shared" si="7"/>
        <v>5891.8633593750001</v>
      </c>
      <c r="N37" s="116">
        <f t="shared" si="8"/>
        <v>1.4547810763888889</v>
      </c>
      <c r="O37" s="114">
        <v>576.24</v>
      </c>
      <c r="P37" s="114">
        <f t="shared" si="9"/>
        <v>6039.1599433593747</v>
      </c>
      <c r="Q37" s="118">
        <f t="shared" si="10"/>
        <v>1.491150603298611</v>
      </c>
      <c r="R37" s="119">
        <v>1.8924137931034484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3" customFormat="1" ht="15.75" thickBot="1" x14ac:dyDescent="0.3">
      <c r="A38" s="226"/>
      <c r="B38" s="227"/>
      <c r="C38" s="129" t="s">
        <v>36</v>
      </c>
      <c r="D38" s="113" t="s">
        <v>38</v>
      </c>
      <c r="E38" s="114">
        <v>4800</v>
      </c>
      <c r="F38" s="115">
        <f t="shared" si="0"/>
        <v>1.1851851851851851</v>
      </c>
      <c r="G38" s="114">
        <f t="shared" si="1"/>
        <v>5160</v>
      </c>
      <c r="H38" s="116">
        <f t="shared" si="2"/>
        <v>1.2740740740740741</v>
      </c>
      <c r="I38" s="117">
        <f t="shared" si="3"/>
        <v>5418</v>
      </c>
      <c r="J38" s="116">
        <f t="shared" si="4"/>
        <v>1.3377777777777777</v>
      </c>
      <c r="K38" s="114">
        <f t="shared" si="5"/>
        <v>5688.9000000000005</v>
      </c>
      <c r="L38" s="116">
        <f t="shared" si="6"/>
        <v>1.4046666666666667</v>
      </c>
      <c r="M38" s="114">
        <f t="shared" si="7"/>
        <v>5831.1225000000004</v>
      </c>
      <c r="N38" s="116">
        <f t="shared" si="8"/>
        <v>1.4397833333333334</v>
      </c>
      <c r="O38" s="114"/>
      <c r="P38" s="114">
        <f t="shared" si="9"/>
        <v>5976.9005625</v>
      </c>
      <c r="Q38" s="118">
        <f t="shared" si="10"/>
        <v>1.4757779166666667</v>
      </c>
      <c r="R38" s="119">
        <v>0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customFormat="1" ht="15.75" thickBot="1" x14ac:dyDescent="0.3">
      <c r="A39" s="228">
        <v>4</v>
      </c>
      <c r="B39" s="227" t="s">
        <v>39</v>
      </c>
      <c r="C39" s="105" t="s">
        <v>32</v>
      </c>
      <c r="D39" s="113" t="s">
        <v>40</v>
      </c>
      <c r="E39" s="114">
        <v>4785.6847499999994</v>
      </c>
      <c r="F39" s="115">
        <f t="shared" si="0"/>
        <v>1.1816505555555554</v>
      </c>
      <c r="G39" s="114">
        <f t="shared" si="1"/>
        <v>5144.6111062499995</v>
      </c>
      <c r="H39" s="116">
        <f t="shared" si="2"/>
        <v>1.270274347222222</v>
      </c>
      <c r="I39" s="117">
        <f t="shared" si="3"/>
        <v>5401.8416615625001</v>
      </c>
      <c r="J39" s="116">
        <f t="shared" si="4"/>
        <v>1.3337880645833333</v>
      </c>
      <c r="K39" s="114">
        <f t="shared" si="5"/>
        <v>5671.9337446406253</v>
      </c>
      <c r="L39" s="116">
        <f t="shared" si="6"/>
        <v>1.4004774678125</v>
      </c>
      <c r="M39" s="114">
        <f t="shared" si="7"/>
        <v>5813.7320882566401</v>
      </c>
      <c r="N39" s="116">
        <f t="shared" si="8"/>
        <v>1.4354894045078124</v>
      </c>
      <c r="O39" s="114">
        <v>546</v>
      </c>
      <c r="P39" s="114">
        <f t="shared" si="9"/>
        <v>5959.0753904630556</v>
      </c>
      <c r="Q39" s="118">
        <f t="shared" si="10"/>
        <v>1.4713766396205075</v>
      </c>
      <c r="R39" s="119">
        <v>1.7931034482758621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3" customFormat="1" ht="15.75" thickBot="1" x14ac:dyDescent="0.3">
      <c r="A40" s="228"/>
      <c r="B40" s="227"/>
      <c r="C40" s="129" t="s">
        <v>33</v>
      </c>
      <c r="D40" s="113" t="s">
        <v>40</v>
      </c>
      <c r="E40" s="114">
        <v>4692.7072499999995</v>
      </c>
      <c r="F40" s="115">
        <f t="shared" si="0"/>
        <v>1.1586931481481479</v>
      </c>
      <c r="G40" s="114">
        <f t="shared" si="1"/>
        <v>5044.6602937499993</v>
      </c>
      <c r="H40" s="116">
        <f t="shared" si="2"/>
        <v>1.2455951342592591</v>
      </c>
      <c r="I40" s="117">
        <f t="shared" si="3"/>
        <v>5296.8933084374994</v>
      </c>
      <c r="J40" s="116">
        <f t="shared" si="4"/>
        <v>1.307874890972222</v>
      </c>
      <c r="K40" s="114">
        <f t="shared" si="5"/>
        <v>5561.7379738593745</v>
      </c>
      <c r="L40" s="116">
        <f t="shared" si="6"/>
        <v>1.3732686355208332</v>
      </c>
      <c r="M40" s="114">
        <f t="shared" si="7"/>
        <v>5700.7814232058581</v>
      </c>
      <c r="N40" s="116">
        <f t="shared" si="8"/>
        <v>1.4076003514088538</v>
      </c>
      <c r="O40" s="114">
        <v>535.5</v>
      </c>
      <c r="P40" s="114">
        <f t="shared" si="9"/>
        <v>5843.3009587860042</v>
      </c>
      <c r="Q40" s="118">
        <f t="shared" si="10"/>
        <v>1.442790360194075</v>
      </c>
      <c r="R40" s="119">
        <v>1.7586206896551724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3" customFormat="1" ht="15.75" thickBot="1" x14ac:dyDescent="0.3">
      <c r="A41" s="228"/>
      <c r="B41" s="227"/>
      <c r="C41" s="105" t="s">
        <v>34</v>
      </c>
      <c r="D41" s="113" t="s">
        <v>40</v>
      </c>
      <c r="E41" s="114">
        <v>4601.058</v>
      </c>
      <c r="F41" s="115">
        <f t="shared" si="0"/>
        <v>1.1360637037037038</v>
      </c>
      <c r="G41" s="114">
        <f t="shared" si="1"/>
        <v>4946.13735</v>
      </c>
      <c r="H41" s="116">
        <f t="shared" si="2"/>
        <v>1.2212684814814814</v>
      </c>
      <c r="I41" s="117">
        <f t="shared" si="3"/>
        <v>5193.4442175000004</v>
      </c>
      <c r="J41" s="116">
        <f t="shared" si="4"/>
        <v>1.2823319055555555</v>
      </c>
      <c r="K41" s="114">
        <f t="shared" si="5"/>
        <v>5453.1164283750004</v>
      </c>
      <c r="L41" s="116">
        <f t="shared" si="6"/>
        <v>1.3464485008333333</v>
      </c>
      <c r="M41" s="114">
        <f t="shared" si="7"/>
        <v>5589.4443390843753</v>
      </c>
      <c r="N41" s="116">
        <f t="shared" si="8"/>
        <v>1.3801097133541667</v>
      </c>
      <c r="O41" s="114">
        <v>525</v>
      </c>
      <c r="P41" s="114">
        <f t="shared" si="9"/>
        <v>5729.1804475614845</v>
      </c>
      <c r="Q41" s="118">
        <f t="shared" si="10"/>
        <v>1.4146124561880209</v>
      </c>
      <c r="R41" s="119">
        <v>1.7241379310344827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3" customFormat="1" ht="14.25" customHeight="1" thickBot="1" x14ac:dyDescent="0.3">
      <c r="A42" s="228"/>
      <c r="B42" s="227"/>
      <c r="C42" s="105" t="s">
        <v>36</v>
      </c>
      <c r="D42" s="120" t="s">
        <v>40</v>
      </c>
      <c r="E42" s="121">
        <v>4508.0805</v>
      </c>
      <c r="F42" s="122">
        <f t="shared" si="0"/>
        <v>1.1131062962962963</v>
      </c>
      <c r="G42" s="121">
        <f t="shared" si="1"/>
        <v>4846.1865374999998</v>
      </c>
      <c r="H42" s="123">
        <f t="shared" si="2"/>
        <v>1.1965892685185184</v>
      </c>
      <c r="I42" s="124">
        <f t="shared" si="3"/>
        <v>5088.4958643749997</v>
      </c>
      <c r="J42" s="123">
        <f t="shared" si="4"/>
        <v>1.2564187319444444</v>
      </c>
      <c r="K42" s="121">
        <f t="shared" si="5"/>
        <v>5342.9206575937496</v>
      </c>
      <c r="L42" s="123">
        <f t="shared" si="6"/>
        <v>1.3192396685416665</v>
      </c>
      <c r="M42" s="121">
        <f t="shared" si="7"/>
        <v>5476.4936740335925</v>
      </c>
      <c r="N42" s="123">
        <f t="shared" si="8"/>
        <v>1.352220660255208</v>
      </c>
      <c r="O42" s="121">
        <v>514.5</v>
      </c>
      <c r="P42" s="121">
        <f t="shared" si="9"/>
        <v>5613.4060158844322</v>
      </c>
      <c r="Q42" s="125">
        <f t="shared" si="10"/>
        <v>1.3860261767615882</v>
      </c>
      <c r="R42" s="126">
        <v>1.6896551724137931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73" customFormat="1" ht="14.25" customHeight="1" x14ac:dyDescent="0.25">
      <c r="A43" s="130"/>
      <c r="B43" s="131"/>
      <c r="C43" s="7"/>
      <c r="D43" s="50"/>
      <c r="E43" s="132"/>
      <c r="F43" s="132"/>
      <c r="G43" s="132"/>
      <c r="H43" s="132"/>
      <c r="I43" s="133"/>
      <c r="J43" s="134"/>
      <c r="K43" s="132"/>
      <c r="L43" s="134"/>
      <c r="M43" s="132"/>
      <c r="N43" s="134"/>
      <c r="O43" s="132"/>
      <c r="P43" s="132"/>
      <c r="Q43" s="134"/>
      <c r="R43" s="135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73" customFormat="1" ht="15.75" thickBot="1" x14ac:dyDescent="0.3">
      <c r="A44" s="6" t="s">
        <v>41</v>
      </c>
      <c r="B44" s="6"/>
      <c r="C44" s="1"/>
      <c r="D44" s="1"/>
      <c r="E44" s="136"/>
      <c r="F44" s="136"/>
      <c r="G44" s="132"/>
      <c r="H44" s="136"/>
      <c r="I44" s="133"/>
      <c r="J44" s="136"/>
      <c r="K44" s="136"/>
      <c r="L44" s="135"/>
      <c r="M44" s="136"/>
      <c r="N44" s="134"/>
      <c r="O44" s="136"/>
      <c r="P44" s="136"/>
      <c r="Q44" s="134"/>
      <c r="R44" s="13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73" customFormat="1" ht="15.75" customHeight="1" thickBot="1" x14ac:dyDescent="0.3">
      <c r="A45" s="56" t="s">
        <v>8</v>
      </c>
      <c r="B45" s="56" t="s">
        <v>9</v>
      </c>
      <c r="C45" s="56" t="s">
        <v>16</v>
      </c>
      <c r="D45" s="15" t="s">
        <v>17</v>
      </c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73" customFormat="1" ht="15.75" thickBot="1" x14ac:dyDescent="0.3">
      <c r="A46" s="137" t="s">
        <v>12</v>
      </c>
      <c r="B46" s="137"/>
      <c r="C46" s="137" t="s">
        <v>29</v>
      </c>
      <c r="D46" s="19" t="s">
        <v>19</v>
      </c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customFormat="1" ht="15.75" thickBot="1" x14ac:dyDescent="0.3">
      <c r="A47" s="138"/>
      <c r="B47" s="138"/>
      <c r="C47" s="139"/>
      <c r="D47" s="95"/>
      <c r="E47" s="140">
        <v>0</v>
      </c>
      <c r="F47" s="141" t="s">
        <v>11</v>
      </c>
      <c r="G47" s="142">
        <v>1</v>
      </c>
      <c r="H47" s="141" t="s">
        <v>11</v>
      </c>
      <c r="I47" s="143">
        <v>2</v>
      </c>
      <c r="J47" s="141" t="s">
        <v>11</v>
      </c>
      <c r="K47" s="140">
        <v>3</v>
      </c>
      <c r="L47" s="141" t="s">
        <v>11</v>
      </c>
      <c r="M47" s="140">
        <v>4</v>
      </c>
      <c r="N47" s="141" t="s">
        <v>11</v>
      </c>
      <c r="O47" s="144">
        <v>0.21</v>
      </c>
      <c r="P47" s="145">
        <v>5</v>
      </c>
      <c r="Q47" s="141" t="s">
        <v>11</v>
      </c>
      <c r="R47" s="146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3" customFormat="1" ht="15" customHeight="1" thickBot="1" x14ac:dyDescent="0.3">
      <c r="A48" s="226">
        <v>1</v>
      </c>
      <c r="B48" s="227" t="s">
        <v>42</v>
      </c>
      <c r="C48" s="105" t="s">
        <v>32</v>
      </c>
      <c r="D48" s="147" t="s">
        <v>22</v>
      </c>
      <c r="E48" s="148">
        <v>6222.7830000000004</v>
      </c>
      <c r="F48" s="108">
        <f t="shared" ref="F48:F55" si="11">E48/4050</f>
        <v>1.5364896296296298</v>
      </c>
      <c r="G48" s="107">
        <f t="shared" ref="G48:G55" si="12">E48*107.5%</f>
        <v>6689.4917249999999</v>
      </c>
      <c r="H48" s="109">
        <f t="shared" ref="H48:H55" si="13">G48/4050</f>
        <v>1.6517263518518519</v>
      </c>
      <c r="I48" s="110">
        <f t="shared" ref="I48:I55" si="14">G48*105%</f>
        <v>7023.9663112500002</v>
      </c>
      <c r="J48" s="109">
        <f t="shared" ref="J48:J55" si="15">I48/4050</f>
        <v>1.7343126694444444</v>
      </c>
      <c r="K48" s="107">
        <f t="shared" ref="K48:K55" si="16">I48*105%</f>
        <v>7375.1646268125005</v>
      </c>
      <c r="L48" s="109">
        <f t="shared" ref="L48:L55" si="17">K48/4050</f>
        <v>1.8210283029166667</v>
      </c>
      <c r="M48" s="107">
        <f t="shared" ref="M48:M55" si="18">K48*102.5%</f>
        <v>7559.5437424828124</v>
      </c>
      <c r="N48" s="109">
        <f t="shared" ref="N48:N55" si="19">M48/4050</f>
        <v>1.8665540104895832</v>
      </c>
      <c r="O48" s="107">
        <v>847.35</v>
      </c>
      <c r="P48" s="107">
        <f t="shared" ref="P48:P55" si="20">M48*102.5%</f>
        <v>7748.532336044882</v>
      </c>
      <c r="Q48" s="111">
        <f t="shared" ref="Q48:Q55" si="21">P48/4050</f>
        <v>1.9132178607518227</v>
      </c>
      <c r="R48" s="149">
        <v>2.7827586206896551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customFormat="1" ht="15.75" thickBot="1" x14ac:dyDescent="0.3">
      <c r="A49" s="226"/>
      <c r="B49" s="227"/>
      <c r="C49" s="105" t="s">
        <v>33</v>
      </c>
      <c r="D49" s="150" t="s">
        <v>22</v>
      </c>
      <c r="E49" s="151">
        <v>5733.0630000000001</v>
      </c>
      <c r="F49" s="115">
        <f t="shared" si="11"/>
        <v>1.4155711111111111</v>
      </c>
      <c r="G49" s="114">
        <f t="shared" si="12"/>
        <v>6163.0427250000002</v>
      </c>
      <c r="H49" s="116">
        <f t="shared" si="13"/>
        <v>1.5217389444444445</v>
      </c>
      <c r="I49" s="117">
        <f t="shared" si="14"/>
        <v>6471.1948612500009</v>
      </c>
      <c r="J49" s="116">
        <f t="shared" si="15"/>
        <v>1.597825891666667</v>
      </c>
      <c r="K49" s="114">
        <f t="shared" si="16"/>
        <v>6794.7546043125012</v>
      </c>
      <c r="L49" s="116">
        <f t="shared" si="17"/>
        <v>1.6777171862500002</v>
      </c>
      <c r="M49" s="114">
        <f t="shared" si="18"/>
        <v>6964.6234694203131</v>
      </c>
      <c r="N49" s="116">
        <f t="shared" si="19"/>
        <v>1.7196601159062501</v>
      </c>
      <c r="O49" s="114">
        <v>715.68</v>
      </c>
      <c r="P49" s="114">
        <f t="shared" si="20"/>
        <v>7138.7390561558204</v>
      </c>
      <c r="Q49" s="118">
        <f t="shared" si="21"/>
        <v>1.7626516188039063</v>
      </c>
      <c r="R49" s="152">
        <v>2.3503448275862069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customFormat="1" ht="15.75" thickBot="1" x14ac:dyDescent="0.3">
      <c r="A50" s="226"/>
      <c r="B50" s="227"/>
      <c r="C50" s="105" t="s">
        <v>34</v>
      </c>
      <c r="D50" s="150" t="s">
        <v>22</v>
      </c>
      <c r="E50" s="151">
        <v>5261.1510000000007</v>
      </c>
      <c r="F50" s="115">
        <f t="shared" si="11"/>
        <v>1.2990496296296299</v>
      </c>
      <c r="G50" s="114">
        <f t="shared" si="12"/>
        <v>5655.737325000001</v>
      </c>
      <c r="H50" s="116">
        <f t="shared" si="13"/>
        <v>1.396478351851852</v>
      </c>
      <c r="I50" s="117">
        <f t="shared" si="14"/>
        <v>5938.5241912500014</v>
      </c>
      <c r="J50" s="116">
        <f t="shared" si="15"/>
        <v>1.4663022694444448</v>
      </c>
      <c r="K50" s="114">
        <f t="shared" si="16"/>
        <v>6235.4504008125014</v>
      </c>
      <c r="L50" s="116">
        <f t="shared" si="17"/>
        <v>1.5396173829166671</v>
      </c>
      <c r="M50" s="114">
        <f t="shared" si="18"/>
        <v>6391.3366608328133</v>
      </c>
      <c r="N50" s="116">
        <f t="shared" si="19"/>
        <v>1.5781078174895835</v>
      </c>
      <c r="O50" s="114">
        <v>694.89</v>
      </c>
      <c r="P50" s="114">
        <f t="shared" si="20"/>
        <v>6551.120077353633</v>
      </c>
      <c r="Q50" s="118">
        <f t="shared" si="21"/>
        <v>1.6175605129268229</v>
      </c>
      <c r="R50" s="152">
        <v>2.2820689655172415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customFormat="1" ht="15.75" thickBot="1" x14ac:dyDescent="0.3">
      <c r="A51" s="226"/>
      <c r="B51" s="227"/>
      <c r="C51" s="105" t="s">
        <v>36</v>
      </c>
      <c r="D51" s="153" t="s">
        <v>22</v>
      </c>
      <c r="E51" s="154">
        <v>5100</v>
      </c>
      <c r="F51" s="155">
        <f t="shared" si="11"/>
        <v>1.2592592592592593</v>
      </c>
      <c r="G51" s="156">
        <f t="shared" si="12"/>
        <v>5482.5</v>
      </c>
      <c r="H51" s="157">
        <f t="shared" si="13"/>
        <v>1.3537037037037036</v>
      </c>
      <c r="I51" s="158">
        <f t="shared" si="14"/>
        <v>5756.625</v>
      </c>
      <c r="J51" s="157">
        <f t="shared" si="15"/>
        <v>1.4213888888888888</v>
      </c>
      <c r="K51" s="156">
        <f t="shared" si="16"/>
        <v>6044.4562500000002</v>
      </c>
      <c r="L51" s="157">
        <f t="shared" si="17"/>
        <v>1.4924583333333334</v>
      </c>
      <c r="M51" s="156">
        <f t="shared" si="18"/>
        <v>6195.5676562499993</v>
      </c>
      <c r="N51" s="157">
        <f t="shared" si="19"/>
        <v>1.5297697916666666</v>
      </c>
      <c r="O51" s="156">
        <v>508.83</v>
      </c>
      <c r="P51" s="156">
        <f t="shared" si="20"/>
        <v>6350.456847656249</v>
      </c>
      <c r="Q51" s="159">
        <f t="shared" si="21"/>
        <v>1.568014036458333</v>
      </c>
      <c r="R51" s="152">
        <v>1.6710344827586208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customFormat="1" ht="15.75" thickBot="1" x14ac:dyDescent="0.3">
      <c r="A52" s="229">
        <v>2</v>
      </c>
      <c r="B52" s="227" t="s">
        <v>43</v>
      </c>
      <c r="C52" s="160" t="s">
        <v>32</v>
      </c>
      <c r="D52" s="147" t="s">
        <v>40</v>
      </c>
      <c r="E52" s="148">
        <v>4785.6847499999994</v>
      </c>
      <c r="F52" s="108">
        <f t="shared" si="11"/>
        <v>1.1816505555555554</v>
      </c>
      <c r="G52" s="107">
        <f t="shared" si="12"/>
        <v>5144.6111062499995</v>
      </c>
      <c r="H52" s="109">
        <f t="shared" si="13"/>
        <v>1.270274347222222</v>
      </c>
      <c r="I52" s="110">
        <f t="shared" si="14"/>
        <v>5401.8416615625001</v>
      </c>
      <c r="J52" s="109">
        <f t="shared" si="15"/>
        <v>1.3337880645833333</v>
      </c>
      <c r="K52" s="107">
        <f t="shared" si="16"/>
        <v>5671.9337446406253</v>
      </c>
      <c r="L52" s="109">
        <f t="shared" si="17"/>
        <v>1.4004774678125</v>
      </c>
      <c r="M52" s="107">
        <f t="shared" si="18"/>
        <v>5813.7320882566401</v>
      </c>
      <c r="N52" s="109">
        <f t="shared" si="19"/>
        <v>1.4354894045078124</v>
      </c>
      <c r="O52" s="107">
        <v>546</v>
      </c>
      <c r="P52" s="107">
        <f t="shared" si="20"/>
        <v>5959.0753904630556</v>
      </c>
      <c r="Q52" s="111">
        <f t="shared" si="21"/>
        <v>1.4713766396205075</v>
      </c>
      <c r="R52" s="152">
        <v>1.7931034482758621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customFormat="1" ht="15.75" thickBot="1" x14ac:dyDescent="0.3">
      <c r="A53" s="229"/>
      <c r="B53" s="227"/>
      <c r="C53" s="105" t="s">
        <v>33</v>
      </c>
      <c r="D53" s="150" t="s">
        <v>40</v>
      </c>
      <c r="E53" s="151">
        <v>4692.7072499999995</v>
      </c>
      <c r="F53" s="115">
        <f t="shared" si="11"/>
        <v>1.1586931481481479</v>
      </c>
      <c r="G53" s="114">
        <f t="shared" si="12"/>
        <v>5044.6602937499993</v>
      </c>
      <c r="H53" s="116">
        <f t="shared" si="13"/>
        <v>1.2455951342592591</v>
      </c>
      <c r="I53" s="117">
        <f t="shared" si="14"/>
        <v>5296.8933084374994</v>
      </c>
      <c r="J53" s="116">
        <f t="shared" si="15"/>
        <v>1.307874890972222</v>
      </c>
      <c r="K53" s="114">
        <f t="shared" si="16"/>
        <v>5561.7379738593745</v>
      </c>
      <c r="L53" s="116">
        <f t="shared" si="17"/>
        <v>1.3732686355208332</v>
      </c>
      <c r="M53" s="114">
        <f t="shared" si="18"/>
        <v>5700.7814232058581</v>
      </c>
      <c r="N53" s="116">
        <f t="shared" si="19"/>
        <v>1.4076003514088538</v>
      </c>
      <c r="O53" s="114">
        <v>535.5</v>
      </c>
      <c r="P53" s="114">
        <f t="shared" si="20"/>
        <v>5843.3009587860042</v>
      </c>
      <c r="Q53" s="118">
        <f t="shared" si="21"/>
        <v>1.442790360194075</v>
      </c>
      <c r="R53" s="152">
        <v>1.7586206896551724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customFormat="1" ht="15.75" thickBot="1" x14ac:dyDescent="0.3">
      <c r="A54" s="229"/>
      <c r="B54" s="227"/>
      <c r="C54" s="105" t="s">
        <v>34</v>
      </c>
      <c r="D54" s="150" t="s">
        <v>40</v>
      </c>
      <c r="E54" s="151">
        <v>4601.058</v>
      </c>
      <c r="F54" s="115">
        <f t="shared" si="11"/>
        <v>1.1360637037037038</v>
      </c>
      <c r="G54" s="114">
        <f t="shared" si="12"/>
        <v>4946.13735</v>
      </c>
      <c r="H54" s="116">
        <f t="shared" si="13"/>
        <v>1.2212684814814814</v>
      </c>
      <c r="I54" s="117">
        <f t="shared" si="14"/>
        <v>5193.4442175000004</v>
      </c>
      <c r="J54" s="116">
        <f t="shared" si="15"/>
        <v>1.2823319055555555</v>
      </c>
      <c r="K54" s="114">
        <f t="shared" si="16"/>
        <v>5453.1164283750004</v>
      </c>
      <c r="L54" s="116">
        <f t="shared" si="17"/>
        <v>1.3464485008333333</v>
      </c>
      <c r="M54" s="114">
        <f t="shared" si="18"/>
        <v>5589.4443390843753</v>
      </c>
      <c r="N54" s="116">
        <f t="shared" si="19"/>
        <v>1.3801097133541667</v>
      </c>
      <c r="O54" s="114">
        <v>525</v>
      </c>
      <c r="P54" s="114">
        <f t="shared" si="20"/>
        <v>5729.1804475614845</v>
      </c>
      <c r="Q54" s="118">
        <f t="shared" si="21"/>
        <v>1.4146124561880209</v>
      </c>
      <c r="R54" s="152">
        <v>1.7241379310344827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customFormat="1" ht="15.75" thickBot="1" x14ac:dyDescent="0.3">
      <c r="A55" s="229"/>
      <c r="B55" s="227"/>
      <c r="C55" s="105" t="s">
        <v>36</v>
      </c>
      <c r="D55" s="161" t="s">
        <v>40</v>
      </c>
      <c r="E55" s="162">
        <v>4508.0805</v>
      </c>
      <c r="F55" s="122">
        <f t="shared" si="11"/>
        <v>1.1131062962962963</v>
      </c>
      <c r="G55" s="121">
        <f t="shared" si="12"/>
        <v>4846.1865374999998</v>
      </c>
      <c r="H55" s="123">
        <f t="shared" si="13"/>
        <v>1.1965892685185184</v>
      </c>
      <c r="I55" s="124">
        <f t="shared" si="14"/>
        <v>5088.4958643749997</v>
      </c>
      <c r="J55" s="123">
        <f t="shared" si="15"/>
        <v>1.2564187319444444</v>
      </c>
      <c r="K55" s="121">
        <f t="shared" si="16"/>
        <v>5342.9206575937496</v>
      </c>
      <c r="L55" s="123">
        <f t="shared" si="17"/>
        <v>1.3192396685416665</v>
      </c>
      <c r="M55" s="121">
        <f t="shared" si="18"/>
        <v>5476.4936740335925</v>
      </c>
      <c r="N55" s="123">
        <f t="shared" si="19"/>
        <v>1.352220660255208</v>
      </c>
      <c r="O55" s="121">
        <v>514.5</v>
      </c>
      <c r="P55" s="121">
        <f t="shared" si="20"/>
        <v>5613.4060158844322</v>
      </c>
      <c r="Q55" s="125">
        <f t="shared" si="21"/>
        <v>1.3860261767615882</v>
      </c>
      <c r="R55" s="152">
        <v>1.6896551724137931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customFormat="1" ht="15" x14ac:dyDescent="0.25">
      <c r="A56" s="163"/>
      <c r="B56" s="131"/>
      <c r="C56" s="7"/>
      <c r="D56" s="50"/>
      <c r="E56" s="132"/>
      <c r="F56" s="132"/>
      <c r="G56" s="132"/>
      <c r="H56" s="132"/>
      <c r="I56" s="133"/>
      <c r="J56" s="134"/>
      <c r="K56" s="132"/>
      <c r="L56" s="134"/>
      <c r="M56" s="132"/>
      <c r="N56" s="134"/>
      <c r="O56" s="132"/>
      <c r="P56" s="132"/>
      <c r="Q56" s="134"/>
      <c r="R56" s="135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customFormat="1" ht="15.75" thickBot="1" x14ac:dyDescent="0.3">
      <c r="A57" s="6" t="s">
        <v>44</v>
      </c>
      <c r="B57" s="6"/>
      <c r="C57" s="1"/>
      <c r="D57" s="1"/>
      <c r="E57" s="136"/>
      <c r="F57" s="136"/>
      <c r="G57" s="132"/>
      <c r="H57" s="136"/>
      <c r="I57" s="133"/>
      <c r="J57" s="136"/>
      <c r="K57" s="136"/>
      <c r="L57" s="135"/>
      <c r="M57" s="136"/>
      <c r="N57" s="134"/>
      <c r="O57" s="136"/>
      <c r="P57" s="136"/>
      <c r="Q57" s="134"/>
      <c r="R57" s="134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customFormat="1" ht="15.75" customHeight="1" thickBot="1" x14ac:dyDescent="0.3">
      <c r="A58" s="15" t="s">
        <v>8</v>
      </c>
      <c r="B58" s="15" t="s">
        <v>9</v>
      </c>
      <c r="C58" s="57" t="s">
        <v>16</v>
      </c>
      <c r="D58" s="57" t="s">
        <v>17</v>
      </c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customFormat="1" ht="15.75" thickBot="1" x14ac:dyDescent="0.3">
      <c r="A59" s="19" t="s">
        <v>12</v>
      </c>
      <c r="B59" s="19"/>
      <c r="C59" s="164" t="s">
        <v>45</v>
      </c>
      <c r="D59" s="15" t="s">
        <v>19</v>
      </c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customFormat="1" ht="15.75" thickBot="1" x14ac:dyDescent="0.3">
      <c r="A60" s="93"/>
      <c r="B60" s="93"/>
      <c r="C60" s="165"/>
      <c r="D60" s="95"/>
      <c r="E60" s="140">
        <v>0</v>
      </c>
      <c r="F60" s="141" t="s">
        <v>11</v>
      </c>
      <c r="G60" s="166">
        <v>1</v>
      </c>
      <c r="H60" s="141" t="s">
        <v>11</v>
      </c>
      <c r="I60" s="143">
        <v>2</v>
      </c>
      <c r="J60" s="141" t="s">
        <v>11</v>
      </c>
      <c r="K60" s="140">
        <v>3</v>
      </c>
      <c r="L60" s="141" t="s">
        <v>11</v>
      </c>
      <c r="M60" s="145">
        <v>4</v>
      </c>
      <c r="N60" s="141" t="s">
        <v>11</v>
      </c>
      <c r="O60" s="167">
        <v>0.21</v>
      </c>
      <c r="P60" s="140">
        <v>5</v>
      </c>
      <c r="Q60" s="141" t="s">
        <v>11</v>
      </c>
      <c r="R60" s="146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customFormat="1" ht="15" customHeight="1" thickBot="1" x14ac:dyDescent="0.3">
      <c r="A61" s="226">
        <v>1</v>
      </c>
      <c r="B61" s="227" t="s">
        <v>46</v>
      </c>
      <c r="C61" s="168" t="s">
        <v>47</v>
      </c>
      <c r="D61" s="147" t="s">
        <v>22</v>
      </c>
      <c r="E61" s="107">
        <v>5576.74215</v>
      </c>
      <c r="F61" s="109">
        <f t="shared" ref="F61:F71" si="22">E61/4050</f>
        <v>1.3769733703703704</v>
      </c>
      <c r="G61" s="107">
        <f t="shared" ref="G61:G71" si="23">E61*107.5%</f>
        <v>5994.9978112499994</v>
      </c>
      <c r="H61" s="109">
        <f t="shared" ref="H61:H71" si="24">G61/4050</f>
        <v>1.4802463731481479</v>
      </c>
      <c r="I61" s="110">
        <f t="shared" ref="I61:I71" si="25">G61*105%</f>
        <v>6294.7477018124991</v>
      </c>
      <c r="J61" s="109">
        <f t="shared" ref="J61:J71" si="26">I61/4050</f>
        <v>1.5542586918055554</v>
      </c>
      <c r="K61" s="107">
        <f t="shared" ref="K61:K71" si="27">I61*105%</f>
        <v>6609.4850869031243</v>
      </c>
      <c r="L61" s="109">
        <f t="shared" ref="L61:L71" si="28">K61/4050</f>
        <v>1.6319716263958333</v>
      </c>
      <c r="M61" s="107">
        <f t="shared" ref="M61:M71" si="29">K61*102.5%</f>
        <v>6774.7222140757021</v>
      </c>
      <c r="N61" s="109">
        <f t="shared" ref="N61:N71" si="30">M61/4050</f>
        <v>1.672770917055729</v>
      </c>
      <c r="O61" s="107">
        <v>514.5</v>
      </c>
      <c r="P61" s="107">
        <f t="shared" ref="P61:P71" si="31">M61*102.5%</f>
        <v>6944.0902694275937</v>
      </c>
      <c r="Q61" s="111">
        <f t="shared" ref="Q61:Q71" si="32">P61/4050</f>
        <v>1.7145901899821219</v>
      </c>
      <c r="R61" s="112">
        <v>2.1689655172413791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customFormat="1" ht="12.75" customHeight="1" thickBot="1" x14ac:dyDescent="0.3">
      <c r="A62" s="226"/>
      <c r="B62" s="227"/>
      <c r="C62" s="169" t="s">
        <v>48</v>
      </c>
      <c r="D62" s="161" t="s">
        <v>22</v>
      </c>
      <c r="E62" s="121">
        <v>5357.8706999999995</v>
      </c>
      <c r="F62" s="123">
        <f t="shared" si="22"/>
        <v>1.3229310370370368</v>
      </c>
      <c r="G62" s="121">
        <f t="shared" si="23"/>
        <v>5759.7110024999993</v>
      </c>
      <c r="H62" s="123">
        <f t="shared" si="24"/>
        <v>1.4221508648148147</v>
      </c>
      <c r="I62" s="124">
        <f t="shared" si="25"/>
        <v>6047.6965526249996</v>
      </c>
      <c r="J62" s="123">
        <f t="shared" si="26"/>
        <v>1.4932584080555555</v>
      </c>
      <c r="K62" s="121">
        <f t="shared" si="27"/>
        <v>6350.0813802562498</v>
      </c>
      <c r="L62" s="123">
        <f t="shared" si="28"/>
        <v>1.5679213284583333</v>
      </c>
      <c r="M62" s="121">
        <f t="shared" si="29"/>
        <v>6508.8334147626556</v>
      </c>
      <c r="N62" s="123">
        <f t="shared" si="30"/>
        <v>1.6071193616697914</v>
      </c>
      <c r="O62" s="121"/>
      <c r="P62" s="121">
        <f t="shared" si="31"/>
        <v>6671.5542501317213</v>
      </c>
      <c r="Q62" s="125">
        <f t="shared" si="32"/>
        <v>1.6472973457115361</v>
      </c>
      <c r="R62" s="119">
        <v>2.0834482758620689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customFormat="1" ht="12.75" customHeight="1" thickBot="1" x14ac:dyDescent="0.3">
      <c r="A63" s="170"/>
      <c r="B63" s="171"/>
      <c r="C63" s="168" t="s">
        <v>21</v>
      </c>
      <c r="D63" s="147" t="s">
        <v>22</v>
      </c>
      <c r="E63" s="107">
        <v>5186.3573999999999</v>
      </c>
      <c r="F63" s="109">
        <f t="shared" si="22"/>
        <v>1.2805820740740741</v>
      </c>
      <c r="G63" s="107">
        <f t="shared" si="23"/>
        <v>5575.3342049999992</v>
      </c>
      <c r="H63" s="109">
        <f t="shared" si="24"/>
        <v>1.3766257296296294</v>
      </c>
      <c r="I63" s="110">
        <f t="shared" si="25"/>
        <v>5854.1009152499992</v>
      </c>
      <c r="J63" s="109">
        <f t="shared" si="26"/>
        <v>1.4454570161111109</v>
      </c>
      <c r="K63" s="107">
        <f t="shared" si="27"/>
        <v>6146.8059610124992</v>
      </c>
      <c r="L63" s="109">
        <f t="shared" si="28"/>
        <v>1.5177298669166666</v>
      </c>
      <c r="M63" s="107">
        <f t="shared" si="29"/>
        <v>6300.4761100378109</v>
      </c>
      <c r="N63" s="109">
        <f t="shared" si="30"/>
        <v>1.5556731135895829</v>
      </c>
      <c r="O63" s="107"/>
      <c r="P63" s="107">
        <f t="shared" si="31"/>
        <v>6457.9880127887554</v>
      </c>
      <c r="Q63" s="111">
        <f t="shared" si="32"/>
        <v>1.5945649414293224</v>
      </c>
      <c r="R63" s="126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customFormat="1" ht="12.75" customHeight="1" thickBot="1" x14ac:dyDescent="0.3">
      <c r="A64" s="172"/>
      <c r="B64" s="173"/>
      <c r="C64" s="169" t="s">
        <v>49</v>
      </c>
      <c r="D64" s="174" t="s">
        <v>22</v>
      </c>
      <c r="E64" s="175">
        <v>5103.1606499999998</v>
      </c>
      <c r="F64" s="176">
        <f t="shared" si="22"/>
        <v>1.2600396666666667</v>
      </c>
      <c r="G64" s="175">
        <f t="shared" si="23"/>
        <v>5485.89769875</v>
      </c>
      <c r="H64" s="176">
        <f t="shared" si="24"/>
        <v>1.3545426416666666</v>
      </c>
      <c r="I64" s="177">
        <f t="shared" si="25"/>
        <v>5760.1925836875007</v>
      </c>
      <c r="J64" s="176">
        <f t="shared" si="26"/>
        <v>1.4222697737500001</v>
      </c>
      <c r="K64" s="175">
        <f t="shared" si="27"/>
        <v>6048.2022128718763</v>
      </c>
      <c r="L64" s="176">
        <f t="shared" si="28"/>
        <v>1.4933832624375003</v>
      </c>
      <c r="M64" s="175">
        <f t="shared" si="29"/>
        <v>6199.4072681936723</v>
      </c>
      <c r="N64" s="176">
        <f t="shared" si="30"/>
        <v>1.5307178439984377</v>
      </c>
      <c r="O64" s="175"/>
      <c r="P64" s="175">
        <f t="shared" si="31"/>
        <v>6354.3924498985134</v>
      </c>
      <c r="Q64" s="178">
        <f t="shared" si="32"/>
        <v>1.5689857900983983</v>
      </c>
      <c r="R64" s="149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:73" customFormat="1" ht="14.45" customHeight="1" thickBot="1" x14ac:dyDescent="0.3">
      <c r="A65" s="179">
        <v>2</v>
      </c>
      <c r="B65" s="180" t="s">
        <v>50</v>
      </c>
      <c r="C65" s="181" t="s">
        <v>48</v>
      </c>
      <c r="D65" s="182" t="s">
        <v>40</v>
      </c>
      <c r="E65" s="183">
        <v>4810.9215000000004</v>
      </c>
      <c r="F65" s="184">
        <f t="shared" si="22"/>
        <v>1.1878818518518519</v>
      </c>
      <c r="G65" s="183">
        <f t="shared" si="23"/>
        <v>5171.7406124999998</v>
      </c>
      <c r="H65" s="184">
        <f t="shared" si="24"/>
        <v>1.2769729907407408</v>
      </c>
      <c r="I65" s="185">
        <f t="shared" si="25"/>
        <v>5430.3276431249997</v>
      </c>
      <c r="J65" s="184">
        <f t="shared" si="26"/>
        <v>1.3408216402777777</v>
      </c>
      <c r="K65" s="183">
        <f t="shared" si="27"/>
        <v>5701.8440252812497</v>
      </c>
      <c r="L65" s="184">
        <f t="shared" si="28"/>
        <v>1.4078627222916666</v>
      </c>
      <c r="M65" s="183">
        <f t="shared" si="29"/>
        <v>5844.3901259132808</v>
      </c>
      <c r="N65" s="184">
        <f t="shared" si="30"/>
        <v>1.4430592903489583</v>
      </c>
      <c r="O65" s="183"/>
      <c r="P65" s="183">
        <f t="shared" si="31"/>
        <v>5990.4998790611126</v>
      </c>
      <c r="Q65" s="186">
        <f t="shared" si="32"/>
        <v>1.4791357726076821</v>
      </c>
      <c r="R65" s="152">
        <v>1.7972413793103448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:73" customFormat="1" ht="15.75" thickBot="1" x14ac:dyDescent="0.3">
      <c r="A66" s="187">
        <v>3</v>
      </c>
      <c r="B66" s="188" t="s">
        <v>51</v>
      </c>
      <c r="C66" s="189" t="s">
        <v>48</v>
      </c>
      <c r="D66" s="150" t="s">
        <v>40</v>
      </c>
      <c r="E66" s="114">
        <v>4773.7304999999997</v>
      </c>
      <c r="F66" s="116">
        <f t="shared" si="22"/>
        <v>1.1786988888888887</v>
      </c>
      <c r="G66" s="114">
        <f t="shared" si="23"/>
        <v>5131.7602874999993</v>
      </c>
      <c r="H66" s="116">
        <f t="shared" si="24"/>
        <v>1.2671013055555553</v>
      </c>
      <c r="I66" s="117">
        <f t="shared" si="25"/>
        <v>5388.3483018749994</v>
      </c>
      <c r="J66" s="116">
        <f t="shared" si="26"/>
        <v>1.3304563708333332</v>
      </c>
      <c r="K66" s="114">
        <f t="shared" si="27"/>
        <v>5657.76571696875</v>
      </c>
      <c r="L66" s="116">
        <f t="shared" si="28"/>
        <v>1.3969791893750001</v>
      </c>
      <c r="M66" s="114">
        <f t="shared" si="29"/>
        <v>5799.2098598929679</v>
      </c>
      <c r="N66" s="116">
        <f t="shared" si="30"/>
        <v>1.4319036691093747</v>
      </c>
      <c r="O66" s="114"/>
      <c r="P66" s="114">
        <f t="shared" si="31"/>
        <v>5944.1901063902915</v>
      </c>
      <c r="Q66" s="118">
        <f t="shared" si="32"/>
        <v>1.4677012608371089</v>
      </c>
      <c r="R66" s="152">
        <v>1.7889655172413792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73" customFormat="1" ht="15.75" customHeight="1" thickBot="1" x14ac:dyDescent="0.3">
      <c r="A67" s="187">
        <v>4</v>
      </c>
      <c r="B67" s="190" t="s">
        <v>52</v>
      </c>
      <c r="C67" s="189" t="s">
        <v>48</v>
      </c>
      <c r="D67" s="150" t="s">
        <v>40</v>
      </c>
      <c r="E67" s="114">
        <v>4488.1567500000001</v>
      </c>
      <c r="F67" s="116">
        <f t="shared" si="22"/>
        <v>1.1081868518518518</v>
      </c>
      <c r="G67" s="114">
        <f t="shared" si="23"/>
        <v>4824.7685062499995</v>
      </c>
      <c r="H67" s="116">
        <f t="shared" si="24"/>
        <v>1.1913008657407407</v>
      </c>
      <c r="I67" s="117">
        <f t="shared" si="25"/>
        <v>5066.0069315624996</v>
      </c>
      <c r="J67" s="116">
        <f t="shared" si="26"/>
        <v>1.2508659090277776</v>
      </c>
      <c r="K67" s="114">
        <f t="shared" si="27"/>
        <v>5319.3072781406245</v>
      </c>
      <c r="L67" s="116">
        <f t="shared" si="28"/>
        <v>1.3134092044791665</v>
      </c>
      <c r="M67" s="114">
        <f t="shared" si="29"/>
        <v>5452.28996009414</v>
      </c>
      <c r="N67" s="116">
        <f t="shared" si="30"/>
        <v>1.3462444345911457</v>
      </c>
      <c r="O67" s="114"/>
      <c r="P67" s="114">
        <f t="shared" si="31"/>
        <v>5588.5972090964933</v>
      </c>
      <c r="Q67" s="118">
        <f t="shared" si="32"/>
        <v>1.3799005454559243</v>
      </c>
      <c r="R67" s="152">
        <v>1.6758620689655173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customFormat="1" ht="15.75" thickBot="1" x14ac:dyDescent="0.3">
      <c r="A68" s="187">
        <v>5</v>
      </c>
      <c r="B68" s="188" t="s">
        <v>53</v>
      </c>
      <c r="C68" s="189" t="s">
        <v>48</v>
      </c>
      <c r="D68" s="150" t="s">
        <v>40</v>
      </c>
      <c r="E68" s="114">
        <v>4445.6527500000002</v>
      </c>
      <c r="F68" s="116">
        <f t="shared" si="22"/>
        <v>1.0976920370370371</v>
      </c>
      <c r="G68" s="114">
        <f t="shared" si="23"/>
        <v>4779.0767062499999</v>
      </c>
      <c r="H68" s="116">
        <f t="shared" si="24"/>
        <v>1.1800189398148149</v>
      </c>
      <c r="I68" s="117">
        <f t="shared" si="25"/>
        <v>5018.0305415624998</v>
      </c>
      <c r="J68" s="116">
        <f t="shared" si="26"/>
        <v>1.2390198868055555</v>
      </c>
      <c r="K68" s="114">
        <f t="shared" si="27"/>
        <v>5268.9320686406254</v>
      </c>
      <c r="L68" s="116">
        <f t="shared" si="28"/>
        <v>1.3009708811458334</v>
      </c>
      <c r="M68" s="114">
        <f t="shared" si="29"/>
        <v>5400.6553703566406</v>
      </c>
      <c r="N68" s="116">
        <f t="shared" si="30"/>
        <v>1.3334951531744792</v>
      </c>
      <c r="O68" s="114"/>
      <c r="P68" s="114">
        <f t="shared" si="31"/>
        <v>5535.671754615556</v>
      </c>
      <c r="Q68" s="118">
        <f t="shared" si="32"/>
        <v>1.366832532003841</v>
      </c>
      <c r="R68" s="152">
        <v>1.666206896551724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customFormat="1" ht="15.75" thickBot="1" x14ac:dyDescent="0.3">
      <c r="A69" s="187">
        <v>6</v>
      </c>
      <c r="B69" s="188" t="s">
        <v>54</v>
      </c>
      <c r="C69" s="189" t="s">
        <v>48</v>
      </c>
      <c r="D69" s="150" t="s">
        <v>40</v>
      </c>
      <c r="E69" s="114">
        <v>4335.4079999999994</v>
      </c>
      <c r="F69" s="116">
        <f t="shared" si="22"/>
        <v>1.0704711111111109</v>
      </c>
      <c r="G69" s="114">
        <f t="shared" si="23"/>
        <v>4660.5635999999995</v>
      </c>
      <c r="H69" s="116">
        <f t="shared" si="24"/>
        <v>1.1507564444444442</v>
      </c>
      <c r="I69" s="117">
        <f t="shared" si="25"/>
        <v>4893.5917799999997</v>
      </c>
      <c r="J69" s="116">
        <f t="shared" si="26"/>
        <v>1.2082942666666665</v>
      </c>
      <c r="K69" s="114">
        <f t="shared" si="27"/>
        <v>5138.271369</v>
      </c>
      <c r="L69" s="116">
        <f t="shared" si="28"/>
        <v>1.26870898</v>
      </c>
      <c r="M69" s="114">
        <f t="shared" si="29"/>
        <v>5266.7281532249999</v>
      </c>
      <c r="N69" s="116">
        <f t="shared" si="30"/>
        <v>1.3004267045</v>
      </c>
      <c r="O69" s="114"/>
      <c r="P69" s="114">
        <f t="shared" si="31"/>
        <v>5398.3963570556243</v>
      </c>
      <c r="Q69" s="118">
        <f t="shared" si="32"/>
        <v>1.3329373721124997</v>
      </c>
      <c r="R69" s="152">
        <v>1.7910344827586206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customFormat="1" ht="15.75" thickBot="1" x14ac:dyDescent="0.3">
      <c r="A70" s="187">
        <v>7</v>
      </c>
      <c r="B70" s="188" t="s">
        <v>55</v>
      </c>
      <c r="C70" s="189" t="s">
        <v>48</v>
      </c>
      <c r="D70" s="150" t="s">
        <v>40</v>
      </c>
      <c r="E70" s="114">
        <v>4239.7740000000003</v>
      </c>
      <c r="F70" s="116">
        <f t="shared" si="22"/>
        <v>1.0468577777777779</v>
      </c>
      <c r="G70" s="114">
        <f t="shared" si="23"/>
        <v>4557.7570500000002</v>
      </c>
      <c r="H70" s="116">
        <f t="shared" si="24"/>
        <v>1.1253721111111112</v>
      </c>
      <c r="I70" s="117">
        <f t="shared" si="25"/>
        <v>4785.6449025000002</v>
      </c>
      <c r="J70" s="116">
        <f t="shared" si="26"/>
        <v>1.1816407166666667</v>
      </c>
      <c r="K70" s="114">
        <f t="shared" si="27"/>
        <v>5024.9271476250005</v>
      </c>
      <c r="L70" s="116">
        <f t="shared" si="28"/>
        <v>1.2407227525000002</v>
      </c>
      <c r="M70" s="114">
        <f t="shared" si="29"/>
        <v>5150.5503263156252</v>
      </c>
      <c r="N70" s="116">
        <f t="shared" si="30"/>
        <v>1.2717408213125001</v>
      </c>
      <c r="O70" s="114"/>
      <c r="P70" s="114">
        <f t="shared" si="31"/>
        <v>5279.3140844735153</v>
      </c>
      <c r="Q70" s="118">
        <f t="shared" si="32"/>
        <v>1.3035343418453125</v>
      </c>
      <c r="R70" s="152">
        <v>1.5889655172413792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customFormat="1" ht="15.75" thickBot="1" x14ac:dyDescent="0.3">
      <c r="A71" s="187">
        <v>8</v>
      </c>
      <c r="B71" s="188" t="s">
        <v>56</v>
      </c>
      <c r="C71" s="189" t="s">
        <v>48</v>
      </c>
      <c r="D71" s="161" t="s">
        <v>57</v>
      </c>
      <c r="E71" s="121">
        <v>4050</v>
      </c>
      <c r="F71" s="123">
        <f t="shared" si="22"/>
        <v>1</v>
      </c>
      <c r="G71" s="121">
        <f t="shared" si="23"/>
        <v>4353.75</v>
      </c>
      <c r="H71" s="123">
        <f t="shared" si="24"/>
        <v>1.075</v>
      </c>
      <c r="I71" s="124">
        <f t="shared" si="25"/>
        <v>4571.4375</v>
      </c>
      <c r="J71" s="123">
        <f t="shared" si="26"/>
        <v>1.1287499999999999</v>
      </c>
      <c r="K71" s="121">
        <f t="shared" si="27"/>
        <v>4800.0093750000005</v>
      </c>
      <c r="L71" s="123">
        <f t="shared" si="28"/>
        <v>1.1851875000000001</v>
      </c>
      <c r="M71" s="121">
        <f t="shared" si="29"/>
        <v>4920.0096093749999</v>
      </c>
      <c r="N71" s="123">
        <f t="shared" si="30"/>
        <v>1.2148171875</v>
      </c>
      <c r="O71" s="121"/>
      <c r="P71" s="121">
        <f t="shared" si="31"/>
        <v>5043.0098496093742</v>
      </c>
      <c r="Q71" s="125">
        <f t="shared" si="32"/>
        <v>1.2451876171874998</v>
      </c>
      <c r="R71" s="152">
        <v>1.3496551724137931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customFormat="1" ht="15.75" customHeight="1" x14ac:dyDescent="0.25">
      <c r="A72" s="230" t="s">
        <v>58</v>
      </c>
      <c r="B72" s="230"/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9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customFormat="1" ht="13.9" customHeight="1" x14ac:dyDescent="0.25">
      <c r="A73" s="230"/>
      <c r="B73" s="230"/>
      <c r="C73" s="230"/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9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customFormat="1" ht="15" hidden="1" x14ac:dyDescent="0.25">
      <c r="A74" s="230"/>
      <c r="B74" s="230"/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9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customFormat="1" ht="11.45" hidden="1" customHeight="1" x14ac:dyDescent="0.25">
      <c r="A75" s="230"/>
      <c r="B75" s="230"/>
      <c r="C75" s="230"/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customFormat="1" ht="15" hidden="1" x14ac:dyDescent="0.25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customFormat="1" ht="17.25" x14ac:dyDescent="0.3">
      <c r="A77" s="1" t="s">
        <v>59</v>
      </c>
      <c r="B77" s="191"/>
      <c r="C77" s="192"/>
      <c r="D77" s="191"/>
      <c r="E77" s="191"/>
      <c r="F77" s="192"/>
      <c r="G77" s="193"/>
      <c r="H77" s="1"/>
      <c r="I77" s="3"/>
      <c r="J77" s="1"/>
      <c r="K77" s="1"/>
      <c r="L77" s="194"/>
      <c r="M77" s="195"/>
      <c r="N77" s="196"/>
      <c r="O77" s="195"/>
      <c r="P77" s="195"/>
      <c r="Q77" s="196"/>
      <c r="R77" s="5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customFormat="1" ht="17.25" x14ac:dyDescent="0.3">
      <c r="A78" s="1" t="s">
        <v>60</v>
      </c>
      <c r="B78" s="191"/>
      <c r="C78" s="192"/>
      <c r="D78" s="191"/>
      <c r="E78" s="191"/>
      <c r="F78" s="192"/>
      <c r="G78" s="193"/>
      <c r="H78" s="1"/>
      <c r="I78" s="3"/>
      <c r="J78" s="1"/>
      <c r="K78" s="1"/>
      <c r="L78" s="194"/>
      <c r="M78" s="195"/>
      <c r="N78" s="196"/>
      <c r="O78" s="195"/>
      <c r="P78" s="195"/>
      <c r="Q78" s="196"/>
      <c r="R78" s="5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customFormat="1" ht="18.75" x14ac:dyDescent="0.3">
      <c r="A79" s="1"/>
      <c r="B79" s="197"/>
      <c r="C79" s="192"/>
      <c r="D79" s="191"/>
      <c r="E79" s="191"/>
      <c r="F79" s="192"/>
      <c r="G79" s="193"/>
      <c r="H79" s="1"/>
      <c r="I79" s="3"/>
      <c r="J79" s="1"/>
      <c r="K79" s="1"/>
      <c r="L79" s="194"/>
      <c r="M79" s="195"/>
      <c r="N79" s="196"/>
      <c r="O79" s="195"/>
      <c r="P79" s="195"/>
      <c r="Q79" s="196"/>
      <c r="R79" s="5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customFormat="1" ht="18.75" x14ac:dyDescent="0.3">
      <c r="A80" s="1"/>
      <c r="B80" s="197"/>
      <c r="C80" s="192"/>
      <c r="D80" s="191"/>
      <c r="E80" s="191"/>
      <c r="F80" s="192"/>
      <c r="G80" s="193"/>
      <c r="H80" s="1"/>
      <c r="I80" s="3"/>
      <c r="J80" s="1"/>
      <c r="K80" s="1"/>
      <c r="L80" s="194"/>
      <c r="M80" s="195"/>
      <c r="N80" s="196"/>
      <c r="O80" s="195"/>
      <c r="P80" s="195"/>
      <c r="Q80" s="196"/>
      <c r="R80" s="5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73" customFormat="1" ht="18.75" x14ac:dyDescent="0.3">
      <c r="A81" s="1"/>
      <c r="B81" s="198" t="s">
        <v>61</v>
      </c>
      <c r="C81" s="199"/>
      <c r="D81" s="200"/>
      <c r="E81" s="191"/>
      <c r="F81" s="192"/>
      <c r="G81" s="193"/>
      <c r="H81" s="1"/>
      <c r="I81" s="3"/>
      <c r="J81" s="1"/>
      <c r="K81" s="1"/>
      <c r="L81" s="194"/>
      <c r="M81" s="195"/>
      <c r="N81" s="196"/>
      <c r="O81" s="195"/>
      <c r="P81" s="195"/>
      <c r="Q81" s="196"/>
      <c r="R81" s="5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:73" customFormat="1" ht="18.75" x14ac:dyDescent="0.3">
      <c r="A82" s="1"/>
      <c r="B82" s="198" t="s">
        <v>62</v>
      </c>
      <c r="C82" s="199"/>
      <c r="D82" s="200"/>
      <c r="E82" s="200"/>
      <c r="F82" s="197"/>
      <c r="G82" s="201"/>
      <c r="H82" s="202"/>
      <c r="I82" s="203"/>
      <c r="J82" s="204"/>
      <c r="K82" s="1"/>
      <c r="L82" s="205" t="s">
        <v>63</v>
      </c>
      <c r="M82" s="205"/>
      <c r="N82" s="205"/>
      <c r="O82" s="205"/>
      <c r="P82" s="205"/>
      <c r="Q82" s="206"/>
      <c r="R82" s="5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73" customFormat="1" ht="18.75" x14ac:dyDescent="0.3">
      <c r="A83" s="1"/>
      <c r="B83" s="200" t="s">
        <v>64</v>
      </c>
      <c r="C83" s="199"/>
      <c r="D83" s="200"/>
      <c r="E83" s="200"/>
      <c r="F83" s="197"/>
      <c r="G83" s="201"/>
      <c r="H83" s="202"/>
      <c r="I83" s="203"/>
      <c r="J83" s="204"/>
      <c r="K83" s="1"/>
      <c r="L83" s="205" t="s">
        <v>65</v>
      </c>
      <c r="M83" s="205"/>
      <c r="N83" s="205"/>
      <c r="O83" s="205"/>
      <c r="P83" s="205"/>
      <c r="Q83" s="206"/>
      <c r="R83" s="5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:73" customFormat="1" ht="18.75" x14ac:dyDescent="0.3">
      <c r="A84" s="1"/>
      <c r="B84" s="200" t="s">
        <v>66</v>
      </c>
      <c r="C84" s="199"/>
      <c r="D84" s="199"/>
      <c r="E84" s="1"/>
      <c r="F84" s="1"/>
      <c r="G84" s="2"/>
      <c r="H84" s="192"/>
      <c r="I84" s="207"/>
      <c r="J84" s="192"/>
      <c r="K84" s="192"/>
      <c r="L84" s="4"/>
      <c r="M84" s="1"/>
      <c r="N84" s="5"/>
      <c r="O84" s="1"/>
      <c r="P84" s="1"/>
      <c r="Q84" s="5"/>
      <c r="R84" s="5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73" customFormat="1" ht="17.25" x14ac:dyDescent="0.3">
      <c r="A85" s="1"/>
      <c r="B85" s="1"/>
      <c r="C85" s="192"/>
      <c r="D85" s="1"/>
      <c r="E85" s="1"/>
      <c r="F85" s="1"/>
      <c r="G85" s="2"/>
      <c r="H85" s="192"/>
      <c r="I85" s="207"/>
      <c r="J85" s="192"/>
      <c r="K85" s="192"/>
      <c r="L85" s="4"/>
      <c r="M85" s="1"/>
      <c r="N85" s="5"/>
      <c r="O85" s="1"/>
      <c r="P85" s="1"/>
      <c r="Q85" s="5"/>
      <c r="R85" s="5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customFormat="1" ht="17.25" x14ac:dyDescent="0.3">
      <c r="A86" s="1"/>
      <c r="B86" s="1"/>
      <c r="C86" s="192"/>
      <c r="D86" s="1"/>
      <c r="E86" s="1"/>
      <c r="F86" s="1"/>
      <c r="G86" s="2"/>
      <c r="H86" s="192"/>
      <c r="I86" s="207"/>
      <c r="J86" s="192"/>
      <c r="K86" s="192"/>
      <c r="L86" s="4"/>
      <c r="M86" s="1"/>
      <c r="N86" s="5"/>
      <c r="O86" s="1"/>
      <c r="P86" s="1"/>
      <c r="Q86" s="5"/>
      <c r="R86" s="5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customFormat="1" ht="18.75" x14ac:dyDescent="0.3">
      <c r="A87" s="208"/>
      <c r="B87" s="197" t="s">
        <v>67</v>
      </c>
      <c r="C87" s="202"/>
      <c r="D87" s="202"/>
      <c r="E87" s="202"/>
      <c r="F87" s="202"/>
      <c r="G87" s="209"/>
      <c r="H87" s="202"/>
      <c r="I87" s="210"/>
      <c r="J87" s="202"/>
      <c r="K87" s="202"/>
      <c r="L87" s="211" t="s">
        <v>68</v>
      </c>
      <c r="M87" s="197"/>
      <c r="N87" s="212"/>
      <c r="O87" s="208"/>
      <c r="P87" s="208"/>
      <c r="Q87" s="213"/>
      <c r="R87" s="214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customFormat="1" ht="18.75" x14ac:dyDescent="0.3">
      <c r="A88" s="1"/>
      <c r="B88" s="192"/>
      <c r="C88" s="192"/>
      <c r="D88" s="192"/>
      <c r="E88" s="192"/>
      <c r="F88" s="192"/>
      <c r="G88" s="193"/>
      <c r="H88" s="192"/>
      <c r="I88" s="207"/>
      <c r="J88" s="192"/>
      <c r="K88" s="192"/>
      <c r="L88" s="215" t="s">
        <v>69</v>
      </c>
      <c r="M88" s="192"/>
      <c r="N88" s="216"/>
      <c r="O88" s="192"/>
      <c r="P88" s="192"/>
      <c r="Q88" s="216"/>
      <c r="R88" s="5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customFormat="1" ht="17.25" x14ac:dyDescent="0.3">
      <c r="A89" s="1"/>
      <c r="B89" s="192"/>
      <c r="C89" s="192"/>
      <c r="D89" s="192"/>
      <c r="E89" s="192"/>
      <c r="F89" s="192"/>
      <c r="G89" s="193"/>
      <c r="H89" s="192"/>
      <c r="I89" s="207"/>
      <c r="J89" s="192"/>
      <c r="K89" s="192"/>
      <c r="L89" s="217"/>
      <c r="M89" s="192"/>
      <c r="N89" s="216"/>
      <c r="O89" s="192"/>
      <c r="P89" s="192"/>
      <c r="Q89" s="216"/>
      <c r="R89" s="5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:73" customFormat="1" ht="17.25" x14ac:dyDescent="0.3">
      <c r="A90" s="1"/>
      <c r="B90" s="231"/>
      <c r="C90" s="231"/>
      <c r="D90" s="231"/>
      <c r="E90" s="191"/>
      <c r="F90" s="191"/>
      <c r="G90" s="218"/>
      <c r="H90" s="191"/>
      <c r="I90" s="219"/>
      <c r="J90" s="191"/>
      <c r="K90" s="191"/>
      <c r="L90" s="217"/>
      <c r="M90" s="192"/>
      <c r="N90" s="216"/>
      <c r="O90" s="192"/>
      <c r="P90" s="192"/>
      <c r="Q90" s="216"/>
      <c r="R90" s="5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customFormat="1" ht="17.25" x14ac:dyDescent="0.3">
      <c r="A91" s="1"/>
      <c r="B91" s="1"/>
      <c r="C91" s="191"/>
      <c r="D91" s="191"/>
      <c r="E91" s="191"/>
      <c r="F91" s="191"/>
      <c r="G91" s="218"/>
      <c r="H91" s="191"/>
      <c r="I91" s="219"/>
      <c r="J91" s="191"/>
      <c r="K91" s="191"/>
      <c r="L91" s="4"/>
      <c r="M91" s="1"/>
      <c r="N91" s="5"/>
      <c r="O91" s="191"/>
      <c r="P91" s="191"/>
      <c r="Q91" s="220"/>
      <c r="R91" s="5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:73" customFormat="1" ht="17.25" x14ac:dyDescent="0.3">
      <c r="A92" s="1"/>
      <c r="B92" s="192"/>
      <c r="C92" s="192"/>
      <c r="D92" s="192"/>
      <c r="E92" s="192"/>
      <c r="F92" s="192"/>
      <c r="G92" s="193"/>
      <c r="H92" s="192"/>
      <c r="I92" s="207"/>
      <c r="J92" s="192"/>
      <c r="K92" s="192"/>
      <c r="L92" s="217"/>
      <c r="M92" s="192"/>
      <c r="N92" s="216"/>
      <c r="O92" s="192"/>
      <c r="P92" s="192"/>
      <c r="Q92" s="216"/>
      <c r="R92" s="5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:73" customFormat="1" ht="17.25" x14ac:dyDescent="0.3">
      <c r="A93" s="1"/>
      <c r="B93" s="192"/>
      <c r="C93" s="192"/>
      <c r="D93" s="192"/>
      <c r="E93" s="192"/>
      <c r="F93" s="192"/>
      <c r="G93" s="193"/>
      <c r="H93" s="192"/>
      <c r="I93" s="207"/>
      <c r="J93" s="192"/>
      <c r="K93" s="192"/>
      <c r="L93" s="217"/>
      <c r="M93" s="192"/>
      <c r="N93" s="216"/>
      <c r="O93" s="192"/>
      <c r="P93" s="192"/>
      <c r="Q93" s="216"/>
      <c r="R93" s="5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</sheetData>
  <mergeCells count="23">
    <mergeCell ref="A61:A62"/>
    <mergeCell ref="B61:B62"/>
    <mergeCell ref="A72:Q76"/>
    <mergeCell ref="B90:D90"/>
    <mergeCell ref="E45:R46"/>
    <mergeCell ref="A48:A51"/>
    <mergeCell ref="B48:B51"/>
    <mergeCell ref="A52:A55"/>
    <mergeCell ref="B52:B55"/>
    <mergeCell ref="E58:R59"/>
    <mergeCell ref="A31:A34"/>
    <mergeCell ref="B31:B34"/>
    <mergeCell ref="A35:A38"/>
    <mergeCell ref="B35:B38"/>
    <mergeCell ref="A39:A42"/>
    <mergeCell ref="B39:B42"/>
    <mergeCell ref="A4:C4"/>
    <mergeCell ref="B6:R7"/>
    <mergeCell ref="C10:N11"/>
    <mergeCell ref="B25:B27"/>
    <mergeCell ref="E25:R26"/>
    <mergeCell ref="A28:A30"/>
    <mergeCell ref="B28:B30"/>
  </mergeCells>
  <pageMargins left="0.45" right="0.45" top="0.75" bottom="0.75" header="0.30000000000000004" footer="0.30000000000000004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48A3-E582-4E3D-AC7A-D4D93EAFC384}">
  <dimension ref="A2:K121"/>
  <sheetViews>
    <sheetView workbookViewId="0"/>
  </sheetViews>
  <sheetFormatPr defaultRowHeight="15" x14ac:dyDescent="0.25"/>
  <cols>
    <col min="1" max="1" width="6.140625" customWidth="1"/>
    <col min="2" max="2" width="32.7109375" customWidth="1"/>
    <col min="3" max="3" width="18.42578125" customWidth="1"/>
    <col min="4" max="10" width="9.140625" customWidth="1"/>
    <col min="11" max="11" width="11.85546875" customWidth="1"/>
    <col min="12" max="12" width="9.140625" customWidth="1"/>
  </cols>
  <sheetData>
    <row r="2" spans="1:11" x14ac:dyDescent="0.25">
      <c r="A2" s="232" t="s">
        <v>0</v>
      </c>
      <c r="B2" s="232"/>
      <c r="I2" s="232" t="s">
        <v>70</v>
      </c>
      <c r="J2" s="232"/>
    </row>
    <row r="3" spans="1:11" x14ac:dyDescent="0.25">
      <c r="A3" s="232" t="s">
        <v>2</v>
      </c>
      <c r="B3" s="232"/>
      <c r="I3" s="232" t="s">
        <v>71</v>
      </c>
      <c r="J3" s="232"/>
    </row>
    <row r="6" spans="1:11" x14ac:dyDescent="0.25">
      <c r="B6" s="294" t="s">
        <v>72</v>
      </c>
      <c r="C6" s="294"/>
      <c r="D6" s="294"/>
      <c r="E6" s="294"/>
      <c r="F6" s="294"/>
      <c r="G6" s="294"/>
      <c r="H6" s="294"/>
      <c r="I6" s="294"/>
      <c r="J6" s="294"/>
      <c r="K6" s="294"/>
    </row>
    <row r="7" spans="1:11" ht="38.25" customHeight="1" x14ac:dyDescent="0.25">
      <c r="B7" s="294"/>
      <c r="C7" s="294"/>
      <c r="D7" s="294"/>
      <c r="E7" s="294"/>
      <c r="F7" s="294"/>
      <c r="G7" s="294"/>
      <c r="H7" s="294"/>
      <c r="I7" s="294"/>
      <c r="J7" s="294"/>
      <c r="K7" s="294"/>
    </row>
    <row r="8" spans="1:11" ht="14.25" customHeight="1" x14ac:dyDescent="0.25">
      <c r="B8" s="233"/>
      <c r="C8" s="233"/>
      <c r="D8" s="233"/>
      <c r="E8" s="233"/>
      <c r="F8" s="233"/>
      <c r="G8" s="233"/>
      <c r="H8" s="233"/>
      <c r="I8" s="233"/>
      <c r="J8" s="233"/>
      <c r="K8" s="233"/>
    </row>
    <row r="9" spans="1:11" ht="14.25" customHeight="1" x14ac:dyDescent="0.25">
      <c r="B9" s="232" t="s">
        <v>73</v>
      </c>
      <c r="G9" s="233"/>
      <c r="H9" s="233"/>
      <c r="I9" s="233"/>
      <c r="J9" s="233"/>
      <c r="K9" s="233"/>
    </row>
    <row r="10" spans="1:11" ht="15.75" thickBot="1" x14ac:dyDescent="0.3">
      <c r="A10" s="232" t="s">
        <v>74</v>
      </c>
      <c r="B10" s="232"/>
      <c r="C10" s="232"/>
      <c r="J10" s="234" t="s">
        <v>7</v>
      </c>
    </row>
    <row r="11" spans="1:11" x14ac:dyDescent="0.25">
      <c r="A11" s="235" t="s">
        <v>8</v>
      </c>
      <c r="B11" s="235" t="s">
        <v>9</v>
      </c>
      <c r="C11" s="235" t="s">
        <v>16</v>
      </c>
      <c r="D11" s="235" t="s">
        <v>17</v>
      </c>
      <c r="E11" s="236"/>
      <c r="F11" s="237"/>
      <c r="G11" s="237" t="s">
        <v>75</v>
      </c>
      <c r="H11" s="237"/>
      <c r="I11" s="237"/>
      <c r="J11" s="238"/>
      <c r="K11" s="239" t="s">
        <v>76</v>
      </c>
    </row>
    <row r="12" spans="1:11" x14ac:dyDescent="0.25">
      <c r="A12" s="240" t="s">
        <v>12</v>
      </c>
      <c r="B12" s="240"/>
      <c r="C12" s="240"/>
      <c r="D12" s="240" t="s">
        <v>19</v>
      </c>
      <c r="E12" s="241"/>
      <c r="F12" s="242"/>
      <c r="G12" s="242"/>
      <c r="H12" s="242"/>
      <c r="I12" s="242"/>
      <c r="J12" s="243"/>
      <c r="K12" s="244"/>
    </row>
    <row r="13" spans="1:11" x14ac:dyDescent="0.25">
      <c r="A13" s="245">
        <v>1</v>
      </c>
      <c r="B13" s="246" t="s">
        <v>20</v>
      </c>
      <c r="C13" s="245" t="s">
        <v>21</v>
      </c>
      <c r="D13" s="245" t="s">
        <v>22</v>
      </c>
      <c r="E13" s="247"/>
      <c r="F13" s="248"/>
      <c r="G13" s="249">
        <v>7975</v>
      </c>
      <c r="H13" s="250"/>
      <c r="I13" s="250"/>
      <c r="J13" s="250"/>
      <c r="K13" s="251">
        <f>G13/1450</f>
        <v>5.5</v>
      </c>
    </row>
    <row r="14" spans="1:11" x14ac:dyDescent="0.25">
      <c r="A14" s="245">
        <v>2</v>
      </c>
      <c r="B14" s="246" t="s">
        <v>23</v>
      </c>
      <c r="C14" s="245" t="s">
        <v>21</v>
      </c>
      <c r="D14" s="252" t="s">
        <v>22</v>
      </c>
      <c r="E14" s="253"/>
      <c r="F14" s="254"/>
      <c r="G14" s="255">
        <v>7500</v>
      </c>
      <c r="H14" s="256"/>
      <c r="I14" s="254"/>
      <c r="J14" s="254"/>
      <c r="K14" s="257">
        <f>G14/1450</f>
        <v>5.1724137931034484</v>
      </c>
    </row>
    <row r="15" spans="1:11" x14ac:dyDescent="0.25">
      <c r="A15" s="245">
        <v>3</v>
      </c>
      <c r="B15" s="246" t="s">
        <v>24</v>
      </c>
      <c r="C15" s="245" t="s">
        <v>21</v>
      </c>
      <c r="D15" s="252" t="s">
        <v>22</v>
      </c>
      <c r="E15" s="253"/>
      <c r="F15" s="254"/>
      <c r="G15" s="255">
        <v>7200</v>
      </c>
      <c r="H15" s="256"/>
      <c r="I15" s="254"/>
      <c r="J15" s="254"/>
      <c r="K15" s="257">
        <f>G15/1450</f>
        <v>4.9655172413793105</v>
      </c>
    </row>
    <row r="16" spans="1:11" x14ac:dyDescent="0.25">
      <c r="A16" s="245">
        <v>4</v>
      </c>
      <c r="B16" s="246" t="s">
        <v>77</v>
      </c>
      <c r="C16" s="245" t="s">
        <v>21</v>
      </c>
      <c r="D16" s="252" t="s">
        <v>22</v>
      </c>
      <c r="E16" s="253"/>
      <c r="F16" s="254"/>
      <c r="G16" s="255">
        <v>7055</v>
      </c>
      <c r="H16" s="256"/>
      <c r="I16" s="254"/>
      <c r="J16" s="254"/>
      <c r="K16" s="257">
        <f>G16/1450</f>
        <v>4.86551724137931</v>
      </c>
    </row>
    <row r="17" spans="1:11" x14ac:dyDescent="0.25">
      <c r="A17" s="245">
        <v>5</v>
      </c>
      <c r="B17" s="246" t="s">
        <v>26</v>
      </c>
      <c r="C17" s="245" t="s">
        <v>21</v>
      </c>
      <c r="D17" s="252" t="s">
        <v>22</v>
      </c>
      <c r="E17" s="253"/>
      <c r="F17" s="254"/>
      <c r="G17" s="255">
        <v>6400</v>
      </c>
      <c r="H17" s="256"/>
      <c r="I17" s="254"/>
      <c r="J17" s="254"/>
      <c r="K17" s="257">
        <f>G17/1450</f>
        <v>4.4137931034482758</v>
      </c>
    </row>
    <row r="18" spans="1:11" x14ac:dyDescent="0.25">
      <c r="K18" s="258"/>
    </row>
    <row r="19" spans="1:11" ht="15.75" thickBot="1" x14ac:dyDescent="0.3">
      <c r="A19" s="232" t="s">
        <v>78</v>
      </c>
      <c r="B19" s="232"/>
      <c r="J19" s="234" t="s">
        <v>7</v>
      </c>
      <c r="K19" s="258"/>
    </row>
    <row r="20" spans="1:11" ht="15" customHeight="1" thickBot="1" x14ac:dyDescent="0.3">
      <c r="A20" s="236" t="s">
        <v>8</v>
      </c>
      <c r="B20" s="235" t="s">
        <v>9</v>
      </c>
      <c r="C20" s="238" t="s">
        <v>16</v>
      </c>
      <c r="D20" s="235" t="s">
        <v>17</v>
      </c>
      <c r="E20" s="295" t="s">
        <v>79</v>
      </c>
      <c r="F20" s="295"/>
      <c r="G20" s="295"/>
      <c r="H20" s="295"/>
      <c r="I20" s="295"/>
      <c r="J20" s="295"/>
      <c r="K20" s="239" t="s">
        <v>76</v>
      </c>
    </row>
    <row r="21" spans="1:11" ht="15.75" thickBot="1" x14ac:dyDescent="0.3">
      <c r="A21" s="241" t="s">
        <v>12</v>
      </c>
      <c r="B21" s="240"/>
      <c r="C21" s="243" t="s">
        <v>29</v>
      </c>
      <c r="D21" s="240" t="s">
        <v>19</v>
      </c>
      <c r="E21" s="295"/>
      <c r="F21" s="295"/>
      <c r="G21" s="295"/>
      <c r="H21" s="295"/>
      <c r="I21" s="295"/>
      <c r="J21" s="295"/>
      <c r="K21" s="244" t="s">
        <v>80</v>
      </c>
    </row>
    <row r="22" spans="1:11" x14ac:dyDescent="0.25">
      <c r="A22" s="259"/>
      <c r="B22" s="260"/>
      <c r="C22" s="261"/>
      <c r="D22" s="262"/>
      <c r="E22" s="235">
        <v>0</v>
      </c>
      <c r="F22" s="235">
        <v>1</v>
      </c>
      <c r="G22" s="235">
        <v>2</v>
      </c>
      <c r="H22" s="235">
        <v>3</v>
      </c>
      <c r="I22" s="235">
        <v>4</v>
      </c>
      <c r="J22" s="263">
        <v>5</v>
      </c>
      <c r="K22" s="264"/>
    </row>
    <row r="23" spans="1:11" x14ac:dyDescent="0.25">
      <c r="A23" s="296">
        <v>1</v>
      </c>
      <c r="B23" s="297" t="s">
        <v>31</v>
      </c>
      <c r="C23" s="245" t="s">
        <v>32</v>
      </c>
      <c r="D23" s="245" t="s">
        <v>22</v>
      </c>
      <c r="E23" s="267">
        <f t="shared" ref="E23:E31" si="0">F23/1.075</f>
        <v>4277.2670772536385</v>
      </c>
      <c r="F23" s="268">
        <f t="shared" ref="F23:G31" si="1">G23/1.05</f>
        <v>4598.0621080476612</v>
      </c>
      <c r="G23" s="268">
        <f t="shared" si="1"/>
        <v>4827.9652134500448</v>
      </c>
      <c r="H23" s="268">
        <f t="shared" ref="H23:I31" si="2">I23/1.025</f>
        <v>5069.3634741225469</v>
      </c>
      <c r="I23" s="268">
        <f t="shared" si="2"/>
        <v>5196.0975609756106</v>
      </c>
      <c r="J23" s="269">
        <v>5326</v>
      </c>
      <c r="K23" s="270">
        <f t="shared" ref="K23:K31" si="3">J23/1450</f>
        <v>3.673103448275862</v>
      </c>
    </row>
    <row r="24" spans="1:11" x14ac:dyDescent="0.25">
      <c r="A24" s="296"/>
      <c r="B24" s="297"/>
      <c r="C24" s="245" t="s">
        <v>33</v>
      </c>
      <c r="D24" s="245" t="s">
        <v>22</v>
      </c>
      <c r="E24" s="271">
        <f t="shared" si="0"/>
        <v>3348.0898319696621</v>
      </c>
      <c r="F24" s="272">
        <f t="shared" si="1"/>
        <v>3599.1965693673865</v>
      </c>
      <c r="G24" s="272">
        <f t="shared" si="1"/>
        <v>3779.1563978357558</v>
      </c>
      <c r="H24" s="272">
        <f t="shared" si="2"/>
        <v>3968.1142177275437</v>
      </c>
      <c r="I24" s="272">
        <f t="shared" si="2"/>
        <v>4067.3170731707319</v>
      </c>
      <c r="J24" s="273">
        <v>4169</v>
      </c>
      <c r="K24" s="270">
        <f t="shared" si="3"/>
        <v>2.8751724137931034</v>
      </c>
    </row>
    <row r="25" spans="1:11" x14ac:dyDescent="0.25">
      <c r="A25" s="296"/>
      <c r="B25" s="297"/>
      <c r="C25" s="245" t="s">
        <v>34</v>
      </c>
      <c r="D25" s="245" t="s">
        <v>22</v>
      </c>
      <c r="E25" s="271">
        <f t="shared" si="0"/>
        <v>2977.8644991469191</v>
      </c>
      <c r="F25" s="272">
        <f t="shared" si="1"/>
        <v>3201.2043365829381</v>
      </c>
      <c r="G25" s="272">
        <f t="shared" si="1"/>
        <v>3361.2645534120852</v>
      </c>
      <c r="H25" s="272">
        <f t="shared" si="2"/>
        <v>3529.3277810826894</v>
      </c>
      <c r="I25" s="272">
        <f t="shared" si="2"/>
        <v>3617.5609756097565</v>
      </c>
      <c r="J25" s="273">
        <v>3708</v>
      </c>
      <c r="K25" s="270">
        <f t="shared" si="3"/>
        <v>2.5572413793103448</v>
      </c>
    </row>
    <row r="26" spans="1:11" x14ac:dyDescent="0.25">
      <c r="A26" s="296">
        <v>2</v>
      </c>
      <c r="B26" s="297" t="s">
        <v>35</v>
      </c>
      <c r="C26" s="245" t="s">
        <v>32</v>
      </c>
      <c r="D26" s="245" t="s">
        <v>22</v>
      </c>
      <c r="E26" s="272">
        <f t="shared" si="0"/>
        <v>3887.7675405529226</v>
      </c>
      <c r="F26" s="272">
        <f t="shared" si="1"/>
        <v>4179.3501060943918</v>
      </c>
      <c r="G26" s="272">
        <f t="shared" si="1"/>
        <v>4388.3176113991112</v>
      </c>
      <c r="H26" s="272">
        <f t="shared" si="2"/>
        <v>4607.7334919690666</v>
      </c>
      <c r="I26" s="272">
        <f t="shared" si="2"/>
        <v>4722.9268292682927</v>
      </c>
      <c r="J26" s="273">
        <v>4841</v>
      </c>
      <c r="K26" s="270">
        <f t="shared" si="3"/>
        <v>3.3386206896551722</v>
      </c>
    </row>
    <row r="27" spans="1:11" x14ac:dyDescent="0.25">
      <c r="A27" s="296"/>
      <c r="B27" s="297"/>
      <c r="C27" s="245" t="s">
        <v>33</v>
      </c>
      <c r="D27" s="245" t="s">
        <v>22</v>
      </c>
      <c r="E27" s="272">
        <f t="shared" si="0"/>
        <v>3043.7180290633287</v>
      </c>
      <c r="F27" s="272">
        <f t="shared" si="1"/>
        <v>3271.9968812430784</v>
      </c>
      <c r="G27" s="272">
        <f t="shared" si="1"/>
        <v>3435.5967253052327</v>
      </c>
      <c r="H27" s="272">
        <f t="shared" si="2"/>
        <v>3607.3765615704942</v>
      </c>
      <c r="I27" s="272">
        <f t="shared" si="2"/>
        <v>3697.5609756097565</v>
      </c>
      <c r="J27" s="273">
        <v>3790</v>
      </c>
      <c r="K27" s="270">
        <f t="shared" si="3"/>
        <v>2.613793103448276</v>
      </c>
    </row>
    <row r="28" spans="1:11" x14ac:dyDescent="0.25">
      <c r="A28" s="296"/>
      <c r="B28" s="297"/>
      <c r="C28" s="245" t="s">
        <v>34</v>
      </c>
      <c r="D28" s="245" t="s">
        <v>22</v>
      </c>
      <c r="E28" s="272">
        <f t="shared" si="0"/>
        <v>2707.2225530270398</v>
      </c>
      <c r="F28" s="272">
        <f t="shared" si="1"/>
        <v>2910.2642445040678</v>
      </c>
      <c r="G28" s="272">
        <f t="shared" si="1"/>
        <v>3055.7774567292713</v>
      </c>
      <c r="H28" s="272">
        <f t="shared" si="2"/>
        <v>3208.566329565735</v>
      </c>
      <c r="I28" s="272">
        <f t="shared" si="2"/>
        <v>3288.7804878048782</v>
      </c>
      <c r="J28" s="273">
        <v>3371</v>
      </c>
      <c r="K28" s="270">
        <f t="shared" si="3"/>
        <v>2.3248275862068963</v>
      </c>
    </row>
    <row r="29" spans="1:11" x14ac:dyDescent="0.25">
      <c r="A29" s="296"/>
      <c r="B29" s="297"/>
      <c r="C29" s="245" t="s">
        <v>36</v>
      </c>
      <c r="D29" s="245" t="s">
        <v>22</v>
      </c>
      <c r="E29" s="272">
        <f t="shared" si="0"/>
        <v>1974.8028056640439</v>
      </c>
      <c r="F29" s="272">
        <f t="shared" si="1"/>
        <v>2122.9130160888471</v>
      </c>
      <c r="G29" s="272">
        <f t="shared" si="1"/>
        <v>2229.0586668932897</v>
      </c>
      <c r="H29" s="272">
        <f t="shared" si="2"/>
        <v>2340.5116002379541</v>
      </c>
      <c r="I29" s="272">
        <f t="shared" si="2"/>
        <v>2399.0243902439029</v>
      </c>
      <c r="J29" s="273">
        <v>2459</v>
      </c>
      <c r="K29" s="270">
        <f t="shared" si="3"/>
        <v>1.6958620689655173</v>
      </c>
    </row>
    <row r="30" spans="1:11" x14ac:dyDescent="0.25">
      <c r="A30" s="245">
        <v>3</v>
      </c>
      <c r="B30" s="246" t="s">
        <v>37</v>
      </c>
      <c r="C30" s="245" t="s">
        <v>32</v>
      </c>
      <c r="D30" s="245" t="s">
        <v>38</v>
      </c>
      <c r="E30" s="272">
        <f t="shared" si="0"/>
        <v>2727.2998487332625</v>
      </c>
      <c r="F30" s="272">
        <f t="shared" si="1"/>
        <v>2931.8473373882571</v>
      </c>
      <c r="G30" s="272">
        <f t="shared" si="1"/>
        <v>3078.4397042576702</v>
      </c>
      <c r="H30" s="272">
        <f t="shared" si="2"/>
        <v>3232.3616894705538</v>
      </c>
      <c r="I30" s="272">
        <f t="shared" si="2"/>
        <v>3313.1707317073174</v>
      </c>
      <c r="J30" s="273">
        <v>3396</v>
      </c>
      <c r="K30" s="270">
        <f t="shared" si="3"/>
        <v>2.3420689655172415</v>
      </c>
    </row>
    <row r="31" spans="1:11" ht="14.25" customHeight="1" x14ac:dyDescent="0.25">
      <c r="A31" s="265">
        <v>4</v>
      </c>
      <c r="B31" s="266" t="s">
        <v>39</v>
      </c>
      <c r="C31" s="245" t="s">
        <v>32</v>
      </c>
      <c r="D31" s="245" t="s">
        <v>22</v>
      </c>
      <c r="E31" s="272">
        <f t="shared" si="0"/>
        <v>2265.5220474901453</v>
      </c>
      <c r="F31" s="272">
        <f t="shared" si="1"/>
        <v>2435.4362010519062</v>
      </c>
      <c r="G31" s="272">
        <f t="shared" si="1"/>
        <v>2557.2080111045016</v>
      </c>
      <c r="H31" s="272">
        <f t="shared" si="2"/>
        <v>2685.0684116597267</v>
      </c>
      <c r="I31" s="272">
        <f t="shared" si="2"/>
        <v>2752.1951219512198</v>
      </c>
      <c r="J31" s="274">
        <v>2821</v>
      </c>
      <c r="K31" s="257">
        <f t="shared" si="3"/>
        <v>1.9455172413793103</v>
      </c>
    </row>
    <row r="32" spans="1:11" ht="15.75" hidden="1" customHeight="1" x14ac:dyDescent="0.25">
      <c r="K32" s="258"/>
    </row>
    <row r="33" spans="1:11" hidden="1" x14ac:dyDescent="0.25">
      <c r="K33" s="258"/>
    </row>
    <row r="34" spans="1:11" hidden="1" x14ac:dyDescent="0.25">
      <c r="K34" s="258"/>
    </row>
    <row r="35" spans="1:11" x14ac:dyDescent="0.25">
      <c r="K35" s="258"/>
    </row>
    <row r="36" spans="1:11" x14ac:dyDescent="0.25">
      <c r="K36" s="258"/>
    </row>
    <row r="37" spans="1:11" x14ac:dyDescent="0.25">
      <c r="K37" s="258"/>
    </row>
    <row r="38" spans="1:11" ht="15.75" thickBot="1" x14ac:dyDescent="0.3">
      <c r="A38" s="232" t="s">
        <v>81</v>
      </c>
      <c r="B38" s="232"/>
      <c r="J38" s="234" t="s">
        <v>7</v>
      </c>
      <c r="K38" s="258"/>
    </row>
    <row r="39" spans="1:11" ht="15.75" customHeight="1" thickBot="1" x14ac:dyDescent="0.3">
      <c r="A39" s="236" t="s">
        <v>8</v>
      </c>
      <c r="B39" s="236" t="s">
        <v>9</v>
      </c>
      <c r="C39" s="235" t="s">
        <v>16</v>
      </c>
      <c r="D39" s="235" t="s">
        <v>17</v>
      </c>
      <c r="E39" s="295" t="s">
        <v>79</v>
      </c>
      <c r="F39" s="295"/>
      <c r="G39" s="295"/>
      <c r="H39" s="295"/>
      <c r="I39" s="295"/>
      <c r="J39" s="295"/>
      <c r="K39" s="239" t="s">
        <v>76</v>
      </c>
    </row>
    <row r="40" spans="1:11" ht="15.75" thickBot="1" x14ac:dyDescent="0.3">
      <c r="A40" s="241" t="s">
        <v>12</v>
      </c>
      <c r="B40" s="241"/>
      <c r="C40" s="240" t="s">
        <v>29</v>
      </c>
      <c r="D40" s="240" t="s">
        <v>19</v>
      </c>
      <c r="E40" s="295"/>
      <c r="F40" s="295"/>
      <c r="G40" s="295"/>
      <c r="H40" s="295"/>
      <c r="I40" s="295"/>
      <c r="J40" s="295"/>
      <c r="K40" s="244" t="s">
        <v>80</v>
      </c>
    </row>
    <row r="41" spans="1:11" ht="15.75" thickBot="1" x14ac:dyDescent="0.3">
      <c r="A41" s="259"/>
      <c r="B41" s="259"/>
      <c r="C41" s="275"/>
      <c r="D41" s="275"/>
      <c r="E41" s="235">
        <v>0</v>
      </c>
      <c r="F41" s="235">
        <v>1</v>
      </c>
      <c r="G41" s="235">
        <v>2</v>
      </c>
      <c r="H41" s="235">
        <v>3</v>
      </c>
      <c r="I41" s="235">
        <v>4</v>
      </c>
      <c r="J41" s="263">
        <v>5</v>
      </c>
      <c r="K41" s="264"/>
    </row>
    <row r="42" spans="1:11" x14ac:dyDescent="0.25">
      <c r="A42" s="296">
        <v>1</v>
      </c>
      <c r="B42" s="297" t="s">
        <v>82</v>
      </c>
      <c r="C42" s="245" t="s">
        <v>32</v>
      </c>
      <c r="D42" s="245" t="s">
        <v>22</v>
      </c>
      <c r="E42" s="272">
        <f>F42/1.075</f>
        <v>3887.7675405529226</v>
      </c>
      <c r="F42" s="272">
        <f t="shared" ref="F42:G46" si="4">G42/1.05</f>
        <v>4179.3501060943918</v>
      </c>
      <c r="G42" s="272">
        <f t="shared" si="4"/>
        <v>4388.3176113991112</v>
      </c>
      <c r="H42" s="272">
        <f t="shared" ref="H42:I46" si="5">I42/1.025</f>
        <v>4607.7334919690666</v>
      </c>
      <c r="I42" s="272">
        <f t="shared" si="5"/>
        <v>4722.9268292682927</v>
      </c>
      <c r="J42" s="273">
        <v>4841</v>
      </c>
      <c r="K42" s="257">
        <f>J42/1450</f>
        <v>3.3386206896551722</v>
      </c>
    </row>
    <row r="43" spans="1:11" x14ac:dyDescent="0.25">
      <c r="A43" s="296"/>
      <c r="B43" s="297"/>
      <c r="C43" s="245" t="s">
        <v>33</v>
      </c>
      <c r="D43" s="245" t="s">
        <v>22</v>
      </c>
      <c r="E43" s="272">
        <f>F43/1.075</f>
        <v>3043.7180290633287</v>
      </c>
      <c r="F43" s="272">
        <f t="shared" si="4"/>
        <v>3271.9968812430784</v>
      </c>
      <c r="G43" s="272">
        <f t="shared" si="4"/>
        <v>3435.5967253052327</v>
      </c>
      <c r="H43" s="272">
        <f t="shared" si="5"/>
        <v>3607.3765615704942</v>
      </c>
      <c r="I43" s="272">
        <f t="shared" si="5"/>
        <v>3697.5609756097565</v>
      </c>
      <c r="J43" s="273">
        <v>3790</v>
      </c>
      <c r="K43" s="257">
        <f>J43/1450</f>
        <v>2.613793103448276</v>
      </c>
    </row>
    <row r="44" spans="1:11" x14ac:dyDescent="0.25">
      <c r="A44" s="296"/>
      <c r="B44" s="297"/>
      <c r="C44" s="245" t="s">
        <v>34</v>
      </c>
      <c r="D44" s="245" t="s">
        <v>22</v>
      </c>
      <c r="E44" s="272">
        <f>F44/1.075</f>
        <v>2707.2225530270398</v>
      </c>
      <c r="F44" s="272">
        <f t="shared" si="4"/>
        <v>2910.2642445040678</v>
      </c>
      <c r="G44" s="272">
        <f t="shared" si="4"/>
        <v>3055.7774567292713</v>
      </c>
      <c r="H44" s="272">
        <f t="shared" si="5"/>
        <v>3208.566329565735</v>
      </c>
      <c r="I44" s="272">
        <f t="shared" si="5"/>
        <v>3288.7804878048782</v>
      </c>
      <c r="J44" s="273">
        <v>3371</v>
      </c>
      <c r="K44" s="257">
        <f>J44/1450</f>
        <v>2.3248275862068963</v>
      </c>
    </row>
    <row r="45" spans="1:11" x14ac:dyDescent="0.25">
      <c r="A45" s="296"/>
      <c r="B45" s="297"/>
      <c r="C45" s="245" t="s">
        <v>36</v>
      </c>
      <c r="D45" s="245" t="s">
        <v>22</v>
      </c>
      <c r="E45" s="272">
        <f>F45/1.075</f>
        <v>1974.8028056640439</v>
      </c>
      <c r="F45" s="272">
        <f t="shared" si="4"/>
        <v>2122.9130160888471</v>
      </c>
      <c r="G45" s="272">
        <f t="shared" si="4"/>
        <v>2229.0586668932897</v>
      </c>
      <c r="H45" s="272">
        <f t="shared" si="5"/>
        <v>2340.5116002379541</v>
      </c>
      <c r="I45" s="272">
        <f t="shared" si="5"/>
        <v>2399.0243902439029</v>
      </c>
      <c r="J45" s="273">
        <v>2459</v>
      </c>
      <c r="K45" s="257">
        <f>J45/1450</f>
        <v>1.6958620689655173</v>
      </c>
    </row>
    <row r="46" spans="1:11" x14ac:dyDescent="0.25">
      <c r="A46" s="265">
        <v>2</v>
      </c>
      <c r="B46" s="266" t="s">
        <v>83</v>
      </c>
      <c r="C46" s="245" t="s">
        <v>32</v>
      </c>
      <c r="D46" s="245" t="s">
        <v>22</v>
      </c>
      <c r="E46" s="272">
        <f>F46/1.075</f>
        <v>2265.5220474901453</v>
      </c>
      <c r="F46" s="272">
        <f t="shared" si="4"/>
        <v>2435.4362010519062</v>
      </c>
      <c r="G46" s="272">
        <f t="shared" si="4"/>
        <v>2557.2080111045016</v>
      </c>
      <c r="H46" s="272">
        <f t="shared" si="5"/>
        <v>2685.0684116597267</v>
      </c>
      <c r="I46" s="272">
        <f t="shared" si="5"/>
        <v>2752.1951219512198</v>
      </c>
      <c r="J46" s="273">
        <v>2821</v>
      </c>
      <c r="K46" s="257">
        <f>J46/1450</f>
        <v>1.9455172413793103</v>
      </c>
    </row>
    <row r="47" spans="1:11" x14ac:dyDescent="0.25">
      <c r="K47" s="258"/>
    </row>
    <row r="48" spans="1:11" x14ac:dyDescent="0.25">
      <c r="K48" s="258"/>
    </row>
    <row r="49" spans="1:11" x14ac:dyDescent="0.25">
      <c r="K49" s="258"/>
    </row>
    <row r="50" spans="1:11" x14ac:dyDescent="0.25">
      <c r="K50" s="258"/>
    </row>
    <row r="51" spans="1:11" x14ac:dyDescent="0.25">
      <c r="K51" s="258"/>
    </row>
    <row r="52" spans="1:11" ht="15.75" thickBot="1" x14ac:dyDescent="0.3">
      <c r="A52" s="232" t="s">
        <v>84</v>
      </c>
      <c r="B52" s="232"/>
      <c r="J52" s="234" t="s">
        <v>7</v>
      </c>
      <c r="K52" s="258"/>
    </row>
    <row r="53" spans="1:11" ht="15.75" customHeight="1" thickBot="1" x14ac:dyDescent="0.3">
      <c r="A53" s="236" t="s">
        <v>8</v>
      </c>
      <c r="B53" s="236" t="s">
        <v>9</v>
      </c>
      <c r="C53" s="235" t="s">
        <v>16</v>
      </c>
      <c r="D53" s="235" t="s">
        <v>17</v>
      </c>
      <c r="E53" s="295" t="s">
        <v>79</v>
      </c>
      <c r="F53" s="295"/>
      <c r="G53" s="295"/>
      <c r="H53" s="295"/>
      <c r="I53" s="295"/>
      <c r="J53" s="295"/>
      <c r="K53" s="239" t="s">
        <v>76</v>
      </c>
    </row>
    <row r="54" spans="1:11" ht="15.75" thickBot="1" x14ac:dyDescent="0.3">
      <c r="A54" s="241" t="s">
        <v>12</v>
      </c>
      <c r="B54" s="241"/>
      <c r="C54" s="240" t="s">
        <v>45</v>
      </c>
      <c r="D54" s="240" t="s">
        <v>19</v>
      </c>
      <c r="E54" s="295"/>
      <c r="F54" s="295"/>
      <c r="G54" s="295"/>
      <c r="H54" s="295"/>
      <c r="I54" s="295"/>
      <c r="J54" s="295"/>
      <c r="K54" s="244" t="s">
        <v>80</v>
      </c>
    </row>
    <row r="55" spans="1:11" x14ac:dyDescent="0.25">
      <c r="A55" s="259"/>
      <c r="B55" s="259"/>
      <c r="C55" s="262"/>
      <c r="D55" s="262"/>
      <c r="E55" s="235">
        <v>0</v>
      </c>
      <c r="F55" s="235">
        <v>1</v>
      </c>
      <c r="G55" s="235">
        <v>2</v>
      </c>
      <c r="H55" s="235">
        <v>3</v>
      </c>
      <c r="I55" s="235">
        <v>4</v>
      </c>
      <c r="J55" s="263">
        <v>5</v>
      </c>
      <c r="K55" s="264"/>
    </row>
    <row r="56" spans="1:11" x14ac:dyDescent="0.25">
      <c r="A56" s="296">
        <v>1</v>
      </c>
      <c r="B56" s="297" t="s">
        <v>85</v>
      </c>
      <c r="C56" s="276" t="s">
        <v>47</v>
      </c>
      <c r="D56" s="245" t="s">
        <v>22</v>
      </c>
      <c r="E56" s="271">
        <f t="shared" ref="E56:E64" si="6">F56/1.075</f>
        <v>2610.0484418089231</v>
      </c>
      <c r="F56" s="272">
        <f t="shared" ref="F56:G64" si="7">G56/1.05</f>
        <v>2805.8020749445923</v>
      </c>
      <c r="G56" s="272">
        <f t="shared" si="7"/>
        <v>2946.092178691822</v>
      </c>
      <c r="H56" s="272">
        <f t="shared" ref="H56:I64" si="8">I56/1.025</f>
        <v>3093.3967876264132</v>
      </c>
      <c r="I56" s="272">
        <f t="shared" si="8"/>
        <v>3170.7317073170734</v>
      </c>
      <c r="J56" s="277">
        <v>3250</v>
      </c>
      <c r="K56" s="257">
        <f t="shared" ref="K56:K64" si="9">J56/1450</f>
        <v>2.2413793103448274</v>
      </c>
    </row>
    <row r="57" spans="1:11" x14ac:dyDescent="0.25">
      <c r="A57" s="296"/>
      <c r="B57" s="297"/>
      <c r="C57" s="278" t="s">
        <v>48</v>
      </c>
      <c r="D57" s="279" t="s">
        <v>22</v>
      </c>
      <c r="E57" s="272">
        <f t="shared" si="6"/>
        <v>2561.8629321139897</v>
      </c>
      <c r="F57" s="272">
        <f t="shared" si="7"/>
        <v>2754.0026520225388</v>
      </c>
      <c r="G57" s="272">
        <f t="shared" si="7"/>
        <v>2891.7027846236656</v>
      </c>
      <c r="H57" s="272">
        <f t="shared" si="8"/>
        <v>3036.2879238548489</v>
      </c>
      <c r="I57" s="272">
        <f t="shared" si="8"/>
        <v>3112.1951219512198</v>
      </c>
      <c r="J57" s="277">
        <v>3190</v>
      </c>
      <c r="K57" s="257">
        <f t="shared" si="9"/>
        <v>2.2000000000000002</v>
      </c>
    </row>
    <row r="58" spans="1:11" x14ac:dyDescent="0.25">
      <c r="A58" s="245">
        <v>3</v>
      </c>
      <c r="B58" s="280" t="s">
        <v>50</v>
      </c>
      <c r="C58" s="245" t="s">
        <v>48</v>
      </c>
      <c r="D58" s="245" t="s">
        <v>40</v>
      </c>
      <c r="E58" s="272">
        <f t="shared" si="6"/>
        <v>2265.5220474901453</v>
      </c>
      <c r="F58" s="272">
        <f t="shared" si="7"/>
        <v>2435.4362010519062</v>
      </c>
      <c r="G58" s="272">
        <f t="shared" si="7"/>
        <v>2557.2080111045016</v>
      </c>
      <c r="H58" s="272">
        <f t="shared" si="8"/>
        <v>2685.0684116597267</v>
      </c>
      <c r="I58" s="272">
        <f t="shared" si="8"/>
        <v>2752.1951219512198</v>
      </c>
      <c r="J58" s="277">
        <v>2821</v>
      </c>
      <c r="K58" s="257">
        <f t="shared" si="9"/>
        <v>1.9455172413793103</v>
      </c>
    </row>
    <row r="59" spans="1:11" x14ac:dyDescent="0.25">
      <c r="A59" s="281">
        <v>4</v>
      </c>
      <c r="B59" s="282" t="s">
        <v>51</v>
      </c>
      <c r="C59" s="283" t="s">
        <v>48</v>
      </c>
      <c r="D59" s="283" t="s">
        <v>40</v>
      </c>
      <c r="E59" s="268">
        <f t="shared" si="6"/>
        <v>2259.097312864154</v>
      </c>
      <c r="F59" s="268">
        <f t="shared" si="7"/>
        <v>2428.5296113289655</v>
      </c>
      <c r="G59" s="268">
        <f t="shared" si="7"/>
        <v>2549.9560918954139</v>
      </c>
      <c r="H59" s="268">
        <f t="shared" si="8"/>
        <v>2677.4538964901849</v>
      </c>
      <c r="I59" s="268">
        <f t="shared" si="8"/>
        <v>2744.3902439024391</v>
      </c>
      <c r="J59" s="282">
        <v>2813</v>
      </c>
      <c r="K59" s="257">
        <f t="shared" si="9"/>
        <v>1.94</v>
      </c>
    </row>
    <row r="60" spans="1:11" x14ac:dyDescent="0.25">
      <c r="A60" s="245">
        <v>5</v>
      </c>
      <c r="B60" s="266" t="s">
        <v>52</v>
      </c>
      <c r="C60" s="245" t="s">
        <v>48</v>
      </c>
      <c r="D60" s="245" t="s">
        <v>40</v>
      </c>
      <c r="E60" s="272">
        <f t="shared" si="6"/>
        <v>1979.6213566335368</v>
      </c>
      <c r="F60" s="272">
        <f t="shared" si="7"/>
        <v>2128.0929583810521</v>
      </c>
      <c r="G60" s="272">
        <f t="shared" si="7"/>
        <v>2234.497606300105</v>
      </c>
      <c r="H60" s="272">
        <f t="shared" si="8"/>
        <v>2346.2224866151105</v>
      </c>
      <c r="I60" s="272">
        <f t="shared" si="8"/>
        <v>2404.8780487804879</v>
      </c>
      <c r="J60" s="277">
        <v>2465</v>
      </c>
      <c r="K60" s="257">
        <f t="shared" si="9"/>
        <v>1.7</v>
      </c>
    </row>
    <row r="61" spans="1:11" x14ac:dyDescent="0.25">
      <c r="A61" s="245">
        <v>6</v>
      </c>
      <c r="B61" s="246" t="s">
        <v>53</v>
      </c>
      <c r="C61" s="284" t="s">
        <v>48</v>
      </c>
      <c r="D61" s="284" t="s">
        <v>40</v>
      </c>
      <c r="E61" s="272">
        <f t="shared" si="6"/>
        <v>1967.5749792098036</v>
      </c>
      <c r="F61" s="272">
        <f t="shared" si="7"/>
        <v>2115.1431026505388</v>
      </c>
      <c r="G61" s="272">
        <f t="shared" si="7"/>
        <v>2220.9002577830661</v>
      </c>
      <c r="H61" s="272">
        <f t="shared" si="8"/>
        <v>2331.9452706722195</v>
      </c>
      <c r="I61" s="272">
        <f t="shared" si="8"/>
        <v>2390.2439024390246</v>
      </c>
      <c r="J61" s="246">
        <v>2450</v>
      </c>
      <c r="K61" s="257">
        <f t="shared" si="9"/>
        <v>1.6896551724137931</v>
      </c>
    </row>
    <row r="62" spans="1:11" x14ac:dyDescent="0.25">
      <c r="A62" s="284">
        <v>7</v>
      </c>
      <c r="B62" s="246" t="s">
        <v>54</v>
      </c>
      <c r="C62" s="284" t="s">
        <v>48</v>
      </c>
      <c r="D62" s="284" t="s">
        <v>40</v>
      </c>
      <c r="E62" s="272">
        <f t="shared" si="6"/>
        <v>1909.752367575883</v>
      </c>
      <c r="F62" s="272">
        <f t="shared" si="7"/>
        <v>2052.9837951440741</v>
      </c>
      <c r="G62" s="272">
        <f t="shared" si="7"/>
        <v>2155.6329849012777</v>
      </c>
      <c r="H62" s="272">
        <f t="shared" si="8"/>
        <v>2263.4146341463415</v>
      </c>
      <c r="I62" s="272">
        <f t="shared" si="8"/>
        <v>2320</v>
      </c>
      <c r="J62" s="246">
        <v>2378</v>
      </c>
      <c r="K62" s="257">
        <f t="shared" si="9"/>
        <v>1.64</v>
      </c>
    </row>
    <row r="63" spans="1:11" x14ac:dyDescent="0.25">
      <c r="A63" s="284">
        <v>8</v>
      </c>
      <c r="B63" s="246" t="s">
        <v>55</v>
      </c>
      <c r="C63" s="284" t="s">
        <v>48</v>
      </c>
      <c r="D63" s="284" t="s">
        <v>57</v>
      </c>
      <c r="E63" s="272">
        <f t="shared" si="6"/>
        <v>1664.0062681317197</v>
      </c>
      <c r="F63" s="272">
        <f t="shared" si="7"/>
        <v>1788.8067382415986</v>
      </c>
      <c r="G63" s="272">
        <f t="shared" si="7"/>
        <v>1878.2470751536787</v>
      </c>
      <c r="H63" s="272">
        <f t="shared" si="8"/>
        <v>1972.1594289113627</v>
      </c>
      <c r="I63" s="272">
        <f t="shared" si="8"/>
        <v>2021.4634146341466</v>
      </c>
      <c r="J63" s="246">
        <v>2072</v>
      </c>
      <c r="K63" s="257">
        <f t="shared" si="9"/>
        <v>1.4289655172413793</v>
      </c>
    </row>
    <row r="64" spans="1:11" x14ac:dyDescent="0.25">
      <c r="A64" s="284">
        <v>9</v>
      </c>
      <c r="B64" s="285" t="s">
        <v>56</v>
      </c>
      <c r="C64" s="284" t="s">
        <v>48</v>
      </c>
      <c r="D64" s="284" t="s">
        <v>57</v>
      </c>
      <c r="E64" s="272">
        <f t="shared" si="6"/>
        <v>1450.3838418175123</v>
      </c>
      <c r="F64" s="272">
        <f t="shared" si="7"/>
        <v>1559.1626299538257</v>
      </c>
      <c r="G64" s="272">
        <f t="shared" si="7"/>
        <v>1637.120761451517</v>
      </c>
      <c r="H64" s="272">
        <f t="shared" si="8"/>
        <v>1718.9767995240929</v>
      </c>
      <c r="I64" s="272">
        <f t="shared" si="8"/>
        <v>1761.9512195121952</v>
      </c>
      <c r="J64" s="246">
        <v>1806</v>
      </c>
      <c r="K64" s="257">
        <f t="shared" si="9"/>
        <v>1.2455172413793103</v>
      </c>
    </row>
    <row r="69" spans="1:11" ht="15.75" customHeight="1" x14ac:dyDescent="0.25"/>
    <row r="70" spans="1:11" x14ac:dyDescent="0.25">
      <c r="B70" s="232" t="s">
        <v>86</v>
      </c>
      <c r="C70" s="232"/>
      <c r="D70" s="232"/>
    </row>
    <row r="71" spans="1:11" ht="9.75" customHeight="1" x14ac:dyDescent="0.25"/>
    <row r="72" spans="1:11" ht="15.75" customHeight="1" thickBot="1" x14ac:dyDescent="0.3">
      <c r="A72" s="232" t="s">
        <v>87</v>
      </c>
      <c r="B72" s="232"/>
      <c r="J72" s="234" t="s">
        <v>7</v>
      </c>
      <c r="K72" s="258"/>
    </row>
    <row r="73" spans="1:11" x14ac:dyDescent="0.25">
      <c r="A73" s="235" t="s">
        <v>8</v>
      </c>
      <c r="B73" s="235" t="s">
        <v>9</v>
      </c>
      <c r="C73" s="235" t="s">
        <v>16</v>
      </c>
      <c r="D73" s="235" t="s">
        <v>17</v>
      </c>
      <c r="E73" s="236"/>
      <c r="F73" s="237"/>
      <c r="G73" s="237" t="s">
        <v>75</v>
      </c>
      <c r="H73" s="237"/>
      <c r="I73" s="237"/>
      <c r="J73" s="238"/>
      <c r="K73" s="239" t="s">
        <v>76</v>
      </c>
    </row>
    <row r="74" spans="1:11" x14ac:dyDescent="0.25">
      <c r="A74" s="240" t="s">
        <v>12</v>
      </c>
      <c r="B74" s="240"/>
      <c r="C74" s="240"/>
      <c r="D74" s="240" t="s">
        <v>19</v>
      </c>
      <c r="E74" s="241"/>
      <c r="F74" s="242"/>
      <c r="G74" s="242"/>
      <c r="H74" s="242"/>
      <c r="I74" s="242"/>
      <c r="J74" s="243"/>
      <c r="K74" s="244"/>
    </row>
    <row r="75" spans="1:11" x14ac:dyDescent="0.25">
      <c r="A75" s="245">
        <v>1</v>
      </c>
      <c r="B75" s="246" t="s">
        <v>88</v>
      </c>
      <c r="C75" s="245" t="s">
        <v>48</v>
      </c>
      <c r="D75" s="252" t="s">
        <v>22</v>
      </c>
      <c r="E75" s="253"/>
      <c r="F75" s="254"/>
      <c r="G75" s="286">
        <v>4151</v>
      </c>
      <c r="H75" s="287"/>
      <c r="I75" s="287"/>
      <c r="J75" s="288"/>
      <c r="K75" s="257">
        <f>G75/1450</f>
        <v>2.8627586206896551</v>
      </c>
    </row>
    <row r="76" spans="1:11" ht="15.75" thickBot="1" x14ac:dyDescent="0.3">
      <c r="A76" s="232" t="s">
        <v>89</v>
      </c>
      <c r="B76" s="232"/>
      <c r="J76" s="234" t="s">
        <v>7</v>
      </c>
    </row>
    <row r="77" spans="1:11" ht="15.75" customHeight="1" thickBot="1" x14ac:dyDescent="0.3">
      <c r="A77" s="236" t="s">
        <v>8</v>
      </c>
      <c r="B77" s="236" t="s">
        <v>9</v>
      </c>
      <c r="C77" s="235" t="s">
        <v>16</v>
      </c>
      <c r="D77" s="235" t="s">
        <v>17</v>
      </c>
      <c r="E77" s="295" t="s">
        <v>79</v>
      </c>
      <c r="F77" s="295"/>
      <c r="G77" s="295"/>
      <c r="H77" s="295"/>
      <c r="I77" s="295"/>
      <c r="J77" s="295"/>
      <c r="K77" s="239" t="s">
        <v>76</v>
      </c>
    </row>
    <row r="78" spans="1:11" ht="15.75" thickBot="1" x14ac:dyDescent="0.3">
      <c r="A78" s="241" t="s">
        <v>12</v>
      </c>
      <c r="B78" s="241"/>
      <c r="C78" s="240" t="s">
        <v>45</v>
      </c>
      <c r="D78" s="240" t="s">
        <v>19</v>
      </c>
      <c r="E78" s="295"/>
      <c r="F78" s="295"/>
      <c r="G78" s="295"/>
      <c r="H78" s="295"/>
      <c r="I78" s="295"/>
      <c r="J78" s="295"/>
      <c r="K78" s="244" t="s">
        <v>80</v>
      </c>
    </row>
    <row r="79" spans="1:11" x14ac:dyDescent="0.25">
      <c r="A79" s="259"/>
      <c r="B79" s="259"/>
      <c r="C79" s="262"/>
      <c r="D79" s="262"/>
      <c r="E79" s="235">
        <v>0</v>
      </c>
      <c r="F79" s="235">
        <v>1</v>
      </c>
      <c r="G79" s="235">
        <v>2</v>
      </c>
      <c r="H79" s="235">
        <v>3</v>
      </c>
      <c r="I79" s="235">
        <v>4</v>
      </c>
      <c r="J79" s="263">
        <v>5</v>
      </c>
      <c r="K79" s="264"/>
    </row>
    <row r="80" spans="1:11" x14ac:dyDescent="0.25">
      <c r="A80" s="296">
        <v>1</v>
      </c>
      <c r="B80" s="297" t="s">
        <v>90</v>
      </c>
      <c r="C80" s="276" t="s">
        <v>47</v>
      </c>
      <c r="D80" s="245" t="s">
        <v>22</v>
      </c>
      <c r="E80" s="271">
        <f>F80/1.075</f>
        <v>2318.5261081545727</v>
      </c>
      <c r="F80" s="272">
        <f t="shared" ref="F80:G84" si="10">G80/1.05</f>
        <v>2492.4155662661656</v>
      </c>
      <c r="G80" s="272">
        <f t="shared" si="10"/>
        <v>2617.0363445794742</v>
      </c>
      <c r="H80" s="272">
        <f t="shared" ref="H80:I84" si="11">I80/1.025</f>
        <v>2747.8881618084479</v>
      </c>
      <c r="I80" s="272">
        <f t="shared" si="11"/>
        <v>2816.5853658536589</v>
      </c>
      <c r="J80" s="253">
        <v>2887</v>
      </c>
      <c r="K80" s="257">
        <f>J80/1450</f>
        <v>1.9910344827586206</v>
      </c>
    </row>
    <row r="81" spans="1:11" x14ac:dyDescent="0.25">
      <c r="A81" s="296"/>
      <c r="B81" s="297"/>
      <c r="C81" s="278" t="s">
        <v>48</v>
      </c>
      <c r="D81" s="279" t="s">
        <v>22</v>
      </c>
      <c r="E81" s="272">
        <f>F81/1.075</f>
        <v>2047.8841620346934</v>
      </c>
      <c r="F81" s="272">
        <f t="shared" si="10"/>
        <v>2201.4754741872953</v>
      </c>
      <c r="G81" s="272">
        <f t="shared" si="10"/>
        <v>2311.5492478966603</v>
      </c>
      <c r="H81" s="272">
        <f t="shared" si="11"/>
        <v>2427.1267102914935</v>
      </c>
      <c r="I81" s="272">
        <f t="shared" si="11"/>
        <v>2487.8048780487807</v>
      </c>
      <c r="J81" s="253">
        <v>2550</v>
      </c>
      <c r="K81" s="257">
        <f>J81/1450</f>
        <v>1.7586206896551724</v>
      </c>
    </row>
    <row r="82" spans="1:11" x14ac:dyDescent="0.25">
      <c r="A82" s="245">
        <v>2</v>
      </c>
      <c r="B82" s="280" t="s">
        <v>90</v>
      </c>
      <c r="C82" s="245" t="s">
        <v>48</v>
      </c>
      <c r="D82" s="245" t="s">
        <v>91</v>
      </c>
      <c r="E82" s="272">
        <f>F82/1.075</f>
        <v>1916.9801940301229</v>
      </c>
      <c r="F82" s="272">
        <f t="shared" si="10"/>
        <v>2060.7537085823819</v>
      </c>
      <c r="G82" s="272">
        <f t="shared" si="10"/>
        <v>2163.7913940115013</v>
      </c>
      <c r="H82" s="272">
        <f t="shared" si="11"/>
        <v>2271.9809637120766</v>
      </c>
      <c r="I82" s="272">
        <f t="shared" si="11"/>
        <v>2328.7804878048782</v>
      </c>
      <c r="J82" s="253">
        <v>2387</v>
      </c>
      <c r="K82" s="257">
        <f>J82/1450</f>
        <v>1.646206896551724</v>
      </c>
    </row>
    <row r="83" spans="1:11" x14ac:dyDescent="0.25">
      <c r="A83" s="281">
        <v>3</v>
      </c>
      <c r="B83" s="282" t="s">
        <v>90</v>
      </c>
      <c r="C83" s="283" t="s">
        <v>21</v>
      </c>
      <c r="D83" s="283" t="s">
        <v>91</v>
      </c>
      <c r="E83" s="268">
        <f>F83/1.075</f>
        <v>1744.3154509566095</v>
      </c>
      <c r="F83" s="268">
        <f t="shared" si="10"/>
        <v>1875.1391097783551</v>
      </c>
      <c r="G83" s="268">
        <f t="shared" si="10"/>
        <v>1968.8960652672729</v>
      </c>
      <c r="H83" s="268">
        <f t="shared" si="11"/>
        <v>2067.3408685306367</v>
      </c>
      <c r="I83" s="268">
        <f t="shared" si="11"/>
        <v>2119.0243902439024</v>
      </c>
      <c r="J83" s="289">
        <v>2172</v>
      </c>
      <c r="K83" s="257">
        <f>J83/1450</f>
        <v>1.4979310344827585</v>
      </c>
    </row>
    <row r="84" spans="1:11" x14ac:dyDescent="0.25">
      <c r="A84" s="284">
        <v>4</v>
      </c>
      <c r="B84" s="246" t="s">
        <v>55</v>
      </c>
      <c r="C84" s="284" t="s">
        <v>48</v>
      </c>
      <c r="D84" s="284" t="s">
        <v>40</v>
      </c>
      <c r="E84" s="272">
        <f>F84/1.075</f>
        <v>1664.0062681317197</v>
      </c>
      <c r="F84" s="272">
        <f t="shared" si="10"/>
        <v>1788.8067382415986</v>
      </c>
      <c r="G84" s="272">
        <f t="shared" si="10"/>
        <v>1878.2470751536787</v>
      </c>
      <c r="H84" s="272">
        <f t="shared" si="11"/>
        <v>1972.1594289113627</v>
      </c>
      <c r="I84" s="272">
        <f t="shared" si="11"/>
        <v>2021.4634146341466</v>
      </c>
      <c r="J84" s="290">
        <v>2072</v>
      </c>
      <c r="K84" s="257">
        <f>J84/1450</f>
        <v>1.4289655172413793</v>
      </c>
    </row>
    <row r="86" spans="1:11" x14ac:dyDescent="0.25">
      <c r="B86" s="232" t="s">
        <v>92</v>
      </c>
      <c r="C86" s="232"/>
      <c r="D86" s="232"/>
    </row>
    <row r="87" spans="1:11" ht="10.5" customHeight="1" x14ac:dyDescent="0.25"/>
    <row r="88" spans="1:11" ht="15.75" thickBot="1" x14ac:dyDescent="0.3">
      <c r="A88" s="232" t="s">
        <v>87</v>
      </c>
      <c r="B88" s="232"/>
      <c r="J88" s="234" t="s">
        <v>7</v>
      </c>
      <c r="K88" s="258"/>
    </row>
    <row r="89" spans="1:11" x14ac:dyDescent="0.25">
      <c r="A89" s="235" t="s">
        <v>8</v>
      </c>
      <c r="B89" s="235" t="s">
        <v>9</v>
      </c>
      <c r="C89" s="235" t="s">
        <v>16</v>
      </c>
      <c r="D89" s="235" t="s">
        <v>17</v>
      </c>
      <c r="E89" s="236"/>
      <c r="F89" s="237"/>
      <c r="G89" s="237" t="s">
        <v>75</v>
      </c>
      <c r="H89" s="237"/>
      <c r="I89" s="237"/>
      <c r="J89" s="238"/>
      <c r="K89" s="239" t="s">
        <v>76</v>
      </c>
    </row>
    <row r="90" spans="1:11" x14ac:dyDescent="0.25">
      <c r="A90" s="240" t="s">
        <v>12</v>
      </c>
      <c r="B90" s="240"/>
      <c r="C90" s="240"/>
      <c r="D90" s="240" t="s">
        <v>19</v>
      </c>
      <c r="E90" s="241"/>
      <c r="F90" s="242"/>
      <c r="G90" s="242"/>
      <c r="H90" s="242"/>
      <c r="I90" s="242"/>
      <c r="J90" s="243"/>
      <c r="K90" s="244"/>
    </row>
    <row r="91" spans="1:11" x14ac:dyDescent="0.25">
      <c r="A91" s="245">
        <v>1</v>
      </c>
      <c r="B91" s="246" t="s">
        <v>93</v>
      </c>
      <c r="C91" s="245" t="s">
        <v>21</v>
      </c>
      <c r="D91" s="252" t="s">
        <v>22</v>
      </c>
      <c r="E91" s="253"/>
      <c r="F91" s="254"/>
      <c r="G91" s="286">
        <v>4507</v>
      </c>
      <c r="H91" s="287"/>
      <c r="I91" s="287"/>
      <c r="J91" s="288"/>
      <c r="K91" s="251">
        <f>G91/1450</f>
        <v>3.1082758620689654</v>
      </c>
    </row>
    <row r="92" spans="1:11" ht="15.75" thickBot="1" x14ac:dyDescent="0.3">
      <c r="A92" s="232" t="s">
        <v>89</v>
      </c>
      <c r="B92" s="232"/>
      <c r="J92" s="234" t="s">
        <v>7</v>
      </c>
    </row>
    <row r="93" spans="1:11" ht="15.75" thickBot="1" x14ac:dyDescent="0.3">
      <c r="A93" s="236" t="s">
        <v>8</v>
      </c>
      <c r="B93" s="236" t="s">
        <v>9</v>
      </c>
      <c r="C93" s="235" t="s">
        <v>16</v>
      </c>
      <c r="D93" s="235" t="s">
        <v>17</v>
      </c>
      <c r="E93" s="295" t="s">
        <v>79</v>
      </c>
      <c r="F93" s="295"/>
      <c r="G93" s="295"/>
      <c r="H93" s="295"/>
      <c r="I93" s="295"/>
      <c r="J93" s="295"/>
      <c r="K93" s="239" t="s">
        <v>76</v>
      </c>
    </row>
    <row r="94" spans="1:11" ht="15.75" thickBot="1" x14ac:dyDescent="0.3">
      <c r="A94" s="241" t="s">
        <v>12</v>
      </c>
      <c r="B94" s="241"/>
      <c r="C94" s="240" t="s">
        <v>45</v>
      </c>
      <c r="D94" s="240" t="s">
        <v>19</v>
      </c>
      <c r="E94" s="295"/>
      <c r="F94" s="295"/>
      <c r="G94" s="295"/>
      <c r="H94" s="295"/>
      <c r="I94" s="295"/>
      <c r="J94" s="295"/>
      <c r="K94" s="244" t="s">
        <v>80</v>
      </c>
    </row>
    <row r="95" spans="1:11" x14ac:dyDescent="0.25">
      <c r="A95" s="259"/>
      <c r="B95" s="259"/>
      <c r="C95" s="262"/>
      <c r="D95" s="262"/>
      <c r="E95" s="235">
        <v>0</v>
      </c>
      <c r="F95" s="235">
        <v>1</v>
      </c>
      <c r="G95" s="235">
        <v>2</v>
      </c>
      <c r="H95" s="235">
        <v>3</v>
      </c>
      <c r="I95" s="235">
        <v>4</v>
      </c>
      <c r="J95" s="263">
        <v>5</v>
      </c>
      <c r="K95" s="264"/>
    </row>
    <row r="96" spans="1:11" x14ac:dyDescent="0.25">
      <c r="A96" s="265">
        <v>1</v>
      </c>
      <c r="B96" s="266" t="s">
        <v>94</v>
      </c>
      <c r="C96" s="245" t="s">
        <v>48</v>
      </c>
      <c r="D96" s="245" t="s">
        <v>22</v>
      </c>
      <c r="E96" s="272">
        <f t="shared" ref="E96:E102" si="12">F96/1.075</f>
        <v>2675.9019717253327</v>
      </c>
      <c r="F96" s="272">
        <f t="shared" ref="F96:G102" si="13">G96/1.05</f>
        <v>2876.5946196047325</v>
      </c>
      <c r="G96" s="272">
        <f t="shared" si="13"/>
        <v>3020.4243505849695</v>
      </c>
      <c r="H96" s="272">
        <f t="shared" ref="H96:I102" si="14">I96/1.025</f>
        <v>3171.4455681142181</v>
      </c>
      <c r="I96" s="272">
        <f t="shared" si="14"/>
        <v>3250.7317073170734</v>
      </c>
      <c r="J96" s="277">
        <v>3332</v>
      </c>
      <c r="K96" s="257">
        <f t="shared" ref="K96:K102" si="15">J96/1450</f>
        <v>2.2979310344827586</v>
      </c>
    </row>
    <row r="97" spans="1:11" x14ac:dyDescent="0.25">
      <c r="A97" s="245">
        <v>2</v>
      </c>
      <c r="B97" s="246" t="s">
        <v>95</v>
      </c>
      <c r="C97" s="245" t="s">
        <v>48</v>
      </c>
      <c r="D97" s="245" t="s">
        <v>22</v>
      </c>
      <c r="E97" s="272">
        <f t="shared" si="12"/>
        <v>2561.8629321139897</v>
      </c>
      <c r="F97" s="272">
        <f t="shared" si="13"/>
        <v>2754.0026520225388</v>
      </c>
      <c r="G97" s="272">
        <f t="shared" si="13"/>
        <v>2891.7027846236656</v>
      </c>
      <c r="H97" s="272">
        <f t="shared" si="14"/>
        <v>3036.2879238548489</v>
      </c>
      <c r="I97" s="272">
        <f t="shared" si="14"/>
        <v>3112.1951219512198</v>
      </c>
      <c r="J97" s="277">
        <v>3190</v>
      </c>
      <c r="K97" s="257">
        <f t="shared" si="15"/>
        <v>2.2000000000000002</v>
      </c>
    </row>
    <row r="98" spans="1:11" x14ac:dyDescent="0.25">
      <c r="A98" s="265">
        <v>3</v>
      </c>
      <c r="B98" s="246" t="s">
        <v>96</v>
      </c>
      <c r="C98" s="284" t="s">
        <v>48</v>
      </c>
      <c r="D98" s="245" t="s">
        <v>22</v>
      </c>
      <c r="E98" s="272">
        <f t="shared" si="12"/>
        <v>2545.8010955490113</v>
      </c>
      <c r="F98" s="272">
        <f t="shared" si="13"/>
        <v>2736.7361777151868</v>
      </c>
      <c r="G98" s="272">
        <f t="shared" si="13"/>
        <v>2873.5729866009465</v>
      </c>
      <c r="H98" s="272">
        <f t="shared" si="14"/>
        <v>3017.2516359309939</v>
      </c>
      <c r="I98" s="272">
        <f t="shared" si="14"/>
        <v>3092.6829268292686</v>
      </c>
      <c r="J98" s="246">
        <v>3170</v>
      </c>
      <c r="K98" s="257">
        <f t="shared" si="15"/>
        <v>2.1862068965517243</v>
      </c>
    </row>
    <row r="99" spans="1:11" x14ac:dyDescent="0.25">
      <c r="A99" s="284">
        <v>4</v>
      </c>
      <c r="B99" s="246" t="s">
        <v>54</v>
      </c>
      <c r="C99" s="284" t="s">
        <v>48</v>
      </c>
      <c r="D99" s="284" t="s">
        <v>40</v>
      </c>
      <c r="E99" s="272">
        <f t="shared" si="12"/>
        <v>1909.752367575883</v>
      </c>
      <c r="F99" s="272">
        <f t="shared" si="13"/>
        <v>2052.9837951440741</v>
      </c>
      <c r="G99" s="272">
        <f t="shared" si="13"/>
        <v>2155.6329849012777</v>
      </c>
      <c r="H99" s="272">
        <f t="shared" si="14"/>
        <v>2263.4146341463415</v>
      </c>
      <c r="I99" s="272">
        <f t="shared" si="14"/>
        <v>2320</v>
      </c>
      <c r="J99" s="246">
        <v>2378</v>
      </c>
      <c r="K99" s="257">
        <f t="shared" si="15"/>
        <v>1.64</v>
      </c>
    </row>
    <row r="100" spans="1:11" x14ac:dyDescent="0.25">
      <c r="A100" s="245">
        <v>5</v>
      </c>
      <c r="B100" s="246" t="s">
        <v>97</v>
      </c>
      <c r="C100" s="284" t="s">
        <v>48</v>
      </c>
      <c r="D100" s="284" t="s">
        <v>40</v>
      </c>
      <c r="E100" s="291">
        <f t="shared" si="12"/>
        <v>1833.4586438922372</v>
      </c>
      <c r="F100" s="291">
        <f t="shared" si="13"/>
        <v>1970.9680421841549</v>
      </c>
      <c r="G100" s="291">
        <f t="shared" si="13"/>
        <v>2069.5164442933628</v>
      </c>
      <c r="H100" s="291">
        <f t="shared" si="14"/>
        <v>2172.9922665080312</v>
      </c>
      <c r="I100" s="291">
        <f t="shared" si="14"/>
        <v>2227.3170731707319</v>
      </c>
      <c r="J100" s="246">
        <v>2283</v>
      </c>
      <c r="K100" s="257">
        <f t="shared" si="15"/>
        <v>1.5744827586206898</v>
      </c>
    </row>
    <row r="101" spans="1:11" x14ac:dyDescent="0.25">
      <c r="A101" s="284">
        <v>6</v>
      </c>
      <c r="B101" s="285" t="s">
        <v>98</v>
      </c>
      <c r="C101" s="245" t="s">
        <v>48</v>
      </c>
      <c r="D101" s="284" t="s">
        <v>40</v>
      </c>
      <c r="E101" s="272">
        <f t="shared" si="12"/>
        <v>1760.3772875215873</v>
      </c>
      <c r="F101" s="272">
        <f t="shared" si="13"/>
        <v>1892.4055840857063</v>
      </c>
      <c r="G101" s="272">
        <f t="shared" si="13"/>
        <v>1987.0258632899918</v>
      </c>
      <c r="H101" s="272">
        <f t="shared" si="14"/>
        <v>2086.3771564544913</v>
      </c>
      <c r="I101" s="272">
        <f t="shared" si="14"/>
        <v>2138.5365853658536</v>
      </c>
      <c r="J101" s="246">
        <v>2192</v>
      </c>
      <c r="K101" s="257">
        <f t="shared" si="15"/>
        <v>1.5117241379310344</v>
      </c>
    </row>
    <row r="102" spans="1:11" x14ac:dyDescent="0.25">
      <c r="A102" s="284">
        <v>7</v>
      </c>
      <c r="B102" s="246" t="s">
        <v>55</v>
      </c>
      <c r="C102" s="284" t="s">
        <v>48</v>
      </c>
      <c r="D102" s="284" t="s">
        <v>40</v>
      </c>
      <c r="E102" s="272">
        <f t="shared" si="12"/>
        <v>1664.0062681317197</v>
      </c>
      <c r="F102" s="272">
        <f t="shared" si="13"/>
        <v>1788.8067382415986</v>
      </c>
      <c r="G102" s="272">
        <f t="shared" si="13"/>
        <v>1878.2470751536787</v>
      </c>
      <c r="H102" s="272">
        <f t="shared" si="14"/>
        <v>1972.1594289113627</v>
      </c>
      <c r="I102" s="272">
        <f t="shared" si="14"/>
        <v>2021.4634146341466</v>
      </c>
      <c r="J102" s="246">
        <v>2072</v>
      </c>
      <c r="K102" s="257">
        <f t="shared" si="15"/>
        <v>1.4289655172413793</v>
      </c>
    </row>
    <row r="104" spans="1:11" x14ac:dyDescent="0.25">
      <c r="B104" s="232" t="s">
        <v>99</v>
      </c>
      <c r="C104" s="232"/>
      <c r="D104" s="232"/>
    </row>
    <row r="106" spans="1:11" ht="15.75" thickBot="1" x14ac:dyDescent="0.3">
      <c r="A106" s="232" t="s">
        <v>87</v>
      </c>
      <c r="B106" s="232"/>
      <c r="J106" s="234" t="s">
        <v>7</v>
      </c>
      <c r="K106" s="258"/>
    </row>
    <row r="107" spans="1:11" x14ac:dyDescent="0.25">
      <c r="A107" s="235" t="s">
        <v>8</v>
      </c>
      <c r="B107" s="235" t="s">
        <v>9</v>
      </c>
      <c r="C107" s="235" t="s">
        <v>16</v>
      </c>
      <c r="D107" s="235" t="s">
        <v>17</v>
      </c>
      <c r="E107" s="236"/>
      <c r="F107" s="237"/>
      <c r="G107" s="237" t="s">
        <v>75</v>
      </c>
      <c r="H107" s="237"/>
      <c r="I107" s="237"/>
      <c r="J107" s="238"/>
      <c r="K107" s="239" t="s">
        <v>76</v>
      </c>
    </row>
    <row r="108" spans="1:11" x14ac:dyDescent="0.25">
      <c r="A108" s="240" t="s">
        <v>12</v>
      </c>
      <c r="B108" s="240"/>
      <c r="C108" s="240"/>
      <c r="D108" s="240" t="s">
        <v>19</v>
      </c>
      <c r="E108" s="241"/>
      <c r="F108" s="242"/>
      <c r="G108" s="242"/>
      <c r="H108" s="242"/>
      <c r="I108" s="242"/>
      <c r="J108" s="243"/>
      <c r="K108" s="244"/>
    </row>
    <row r="109" spans="1:11" x14ac:dyDescent="0.25">
      <c r="A109" s="245">
        <v>1</v>
      </c>
      <c r="B109" s="246" t="s">
        <v>93</v>
      </c>
      <c r="C109" s="245" t="s">
        <v>21</v>
      </c>
      <c r="D109" s="252" t="s">
        <v>22</v>
      </c>
      <c r="E109" s="253"/>
      <c r="F109" s="254"/>
      <c r="G109" s="286">
        <v>4507</v>
      </c>
      <c r="H109" s="287"/>
      <c r="I109" s="287"/>
      <c r="J109" s="288"/>
      <c r="K109" s="257">
        <f>G109/1450</f>
        <v>3.1082758620689654</v>
      </c>
    </row>
    <row r="110" spans="1:11" ht="15.75" thickBot="1" x14ac:dyDescent="0.3">
      <c r="A110" s="232" t="s">
        <v>89</v>
      </c>
      <c r="B110" s="232"/>
      <c r="J110" s="234" t="s">
        <v>7</v>
      </c>
    </row>
    <row r="111" spans="1:11" ht="15.75" thickBot="1" x14ac:dyDescent="0.3">
      <c r="A111" s="236" t="s">
        <v>8</v>
      </c>
      <c r="B111" s="236" t="s">
        <v>9</v>
      </c>
      <c r="C111" s="235" t="s">
        <v>16</v>
      </c>
      <c r="D111" s="235" t="s">
        <v>17</v>
      </c>
      <c r="E111" s="295" t="s">
        <v>79</v>
      </c>
      <c r="F111" s="295"/>
      <c r="G111" s="295"/>
      <c r="H111" s="295"/>
      <c r="I111" s="295"/>
      <c r="J111" s="295"/>
      <c r="K111" s="239" t="s">
        <v>76</v>
      </c>
    </row>
    <row r="112" spans="1:11" ht="15.75" thickBot="1" x14ac:dyDescent="0.3">
      <c r="A112" s="241" t="s">
        <v>12</v>
      </c>
      <c r="B112" s="241"/>
      <c r="C112" s="240" t="s">
        <v>45</v>
      </c>
      <c r="D112" s="240" t="s">
        <v>19</v>
      </c>
      <c r="E112" s="295"/>
      <c r="F112" s="295"/>
      <c r="G112" s="295"/>
      <c r="H112" s="295"/>
      <c r="I112" s="295"/>
      <c r="J112" s="295"/>
      <c r="K112" s="244" t="s">
        <v>80</v>
      </c>
    </row>
    <row r="113" spans="1:11" x14ac:dyDescent="0.25">
      <c r="A113" s="259"/>
      <c r="B113" s="259"/>
      <c r="C113" s="262"/>
      <c r="D113" s="262"/>
      <c r="E113" s="235">
        <v>0</v>
      </c>
      <c r="F113" s="235">
        <v>1</v>
      </c>
      <c r="G113" s="235">
        <v>2</v>
      </c>
      <c r="H113" s="235">
        <v>3</v>
      </c>
      <c r="I113" s="235">
        <v>4</v>
      </c>
      <c r="J113" s="263">
        <v>5</v>
      </c>
      <c r="K113" s="264"/>
    </row>
    <row r="114" spans="1:11" ht="30" x14ac:dyDescent="0.25">
      <c r="A114" s="265">
        <v>1</v>
      </c>
      <c r="B114" s="292" t="s">
        <v>100</v>
      </c>
      <c r="C114" s="245" t="s">
        <v>48</v>
      </c>
      <c r="D114" s="245" t="s">
        <v>40</v>
      </c>
      <c r="E114" s="272">
        <f>F114/1.075</f>
        <v>1272.9005477745056</v>
      </c>
      <c r="F114" s="272">
        <f>G114/1.05</f>
        <v>1368.3680888575934</v>
      </c>
      <c r="G114" s="272">
        <f>H114/1.05</f>
        <v>1436.7864933004732</v>
      </c>
      <c r="H114" s="272">
        <f t="shared" ref="H114:I116" si="16">I114/1.025</f>
        <v>1508.6258179654969</v>
      </c>
      <c r="I114" s="272">
        <f t="shared" si="16"/>
        <v>1546.3414634146343</v>
      </c>
      <c r="J114" s="246">
        <v>1585</v>
      </c>
      <c r="K114" s="257">
        <f>J114/1450</f>
        <v>1.0931034482758621</v>
      </c>
    </row>
    <row r="115" spans="1:11" x14ac:dyDescent="0.25">
      <c r="A115" s="245">
        <v>2</v>
      </c>
      <c r="B115" s="246" t="s">
        <v>54</v>
      </c>
      <c r="C115" s="284" t="s">
        <v>48</v>
      </c>
      <c r="D115" s="284" t="s">
        <v>40</v>
      </c>
      <c r="E115" s="272">
        <f>F115/1.075</f>
        <v>1909.752367575883</v>
      </c>
      <c r="F115" s="272">
        <f>G115/1.05</f>
        <v>2052.9837951440741</v>
      </c>
      <c r="G115" s="272">
        <f>H115/1.05</f>
        <v>2155.6329849012777</v>
      </c>
      <c r="H115" s="272">
        <f t="shared" si="16"/>
        <v>2263.4146341463415</v>
      </c>
      <c r="I115" s="272">
        <f t="shared" si="16"/>
        <v>2320</v>
      </c>
      <c r="J115" s="246">
        <v>2378</v>
      </c>
      <c r="K115" s="257">
        <f>J115/1450</f>
        <v>1.64</v>
      </c>
    </row>
    <row r="116" spans="1:11" x14ac:dyDescent="0.25">
      <c r="A116" s="265">
        <v>3</v>
      </c>
      <c r="B116" s="292" t="s">
        <v>101</v>
      </c>
      <c r="C116" s="284" t="s">
        <v>48</v>
      </c>
      <c r="D116" s="284" t="s">
        <v>40</v>
      </c>
      <c r="E116" s="272">
        <v>725</v>
      </c>
      <c r="F116" s="272">
        <v>725</v>
      </c>
      <c r="G116" s="272">
        <v>725</v>
      </c>
      <c r="H116" s="272">
        <f t="shared" si="16"/>
        <v>738.60797144556818</v>
      </c>
      <c r="I116" s="272">
        <f t="shared" si="16"/>
        <v>757.07317073170736</v>
      </c>
      <c r="J116" s="246">
        <v>776</v>
      </c>
      <c r="K116" s="257">
        <f>J116/1450</f>
        <v>0.53517241379310343</v>
      </c>
    </row>
    <row r="120" spans="1:11" ht="37.5" customHeight="1" x14ac:dyDescent="0.25">
      <c r="B120" s="293" t="s">
        <v>102</v>
      </c>
      <c r="C120" s="298" t="s">
        <v>103</v>
      </c>
      <c r="D120" s="298"/>
      <c r="E120" s="298"/>
      <c r="F120" s="298" t="s">
        <v>63</v>
      </c>
      <c r="G120" s="298"/>
      <c r="H120" s="298"/>
      <c r="I120" s="299"/>
      <c r="J120" s="299"/>
      <c r="K120" s="299"/>
    </row>
    <row r="121" spans="1:11" x14ac:dyDescent="0.25">
      <c r="B121" s="234" t="s">
        <v>104</v>
      </c>
      <c r="C121" s="300" t="s">
        <v>105</v>
      </c>
      <c r="D121" s="300"/>
      <c r="E121" s="300"/>
      <c r="F121" t="s">
        <v>106</v>
      </c>
      <c r="I121" s="299"/>
      <c r="J121" s="299"/>
      <c r="K121" s="299"/>
    </row>
  </sheetData>
  <mergeCells count="22">
    <mergeCell ref="C121:E121"/>
    <mergeCell ref="I121:K121"/>
    <mergeCell ref="E77:J78"/>
    <mergeCell ref="A80:A81"/>
    <mergeCell ref="B80:B81"/>
    <mergeCell ref="E93:J94"/>
    <mergeCell ref="E111:J112"/>
    <mergeCell ref="C120:E120"/>
    <mergeCell ref="F120:H120"/>
    <mergeCell ref="I120:K120"/>
    <mergeCell ref="E39:J40"/>
    <mergeCell ref="A42:A45"/>
    <mergeCell ref="B42:B45"/>
    <mergeCell ref="E53:J54"/>
    <mergeCell ref="A56:A57"/>
    <mergeCell ref="B56:B57"/>
    <mergeCell ref="B6:K7"/>
    <mergeCell ref="E20:J21"/>
    <mergeCell ref="A23:A25"/>
    <mergeCell ref="B23:B25"/>
    <mergeCell ref="A26:A29"/>
    <mergeCell ref="B26:B29"/>
  </mergeCells>
  <pageMargins left="0.31496062992126012" right="0.31496062992126012" top="0.74803149606299213" bottom="0.55118110236220508" header="0.31496062992126012" footer="0.31496062992126012"/>
  <pageSetup paperSize="0" fitToWidth="0" fitToHeight="0" orientation="landscape" horizontalDpi="0" verticalDpi="0" copies="0"/>
  <headerFoot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martie_2025</vt:lpstr>
      <vt:lpstr>SALARII_LA_30_06_2017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Radu.Mirotoi</dc:creator>
  <cp:lastModifiedBy>Camelia.Iordache</cp:lastModifiedBy>
  <cp:lastPrinted>2025-01-10T12:48:18Z</cp:lastPrinted>
  <dcterms:created xsi:type="dcterms:W3CDTF">2017-07-13T09:02:20Z</dcterms:created>
  <dcterms:modified xsi:type="dcterms:W3CDTF">2025-04-22T10:43:47Z</dcterms:modified>
</cp:coreProperties>
</file>