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minita.Ropcean\Desktop\CONSILIUL LOCAL 2026\IULIE\ORDINARA\PROIECTE\07_pr_cont executie\"/>
    </mc:Choice>
  </mc:AlternateContent>
  <xr:revisionPtr revIDLastSave="0" documentId="13_ncr:1_{BBB4B685-4AC8-495D-B111-AA5EFA7D50D1}" xr6:coauthVersionLast="47" xr6:coauthVersionMax="47" xr10:uidLastSave="{00000000-0000-0000-0000-000000000000}"/>
  <bookViews>
    <workbookView xWindow="-120" yWindow="-120" windowWidth="29040" windowHeight="15720" xr2:uid="{37403CAC-EBA6-4619-9226-474426103778}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1" i="1" l="1"/>
  <c r="E201" i="1"/>
  <c r="D201" i="1"/>
  <c r="F198" i="1"/>
  <c r="E198" i="1"/>
  <c r="D198" i="1"/>
  <c r="F194" i="1"/>
  <c r="E194" i="1"/>
  <c r="D194" i="1"/>
  <c r="F192" i="1"/>
  <c r="E192" i="1"/>
  <c r="D192" i="1"/>
  <c r="F189" i="1"/>
  <c r="E189" i="1"/>
  <c r="D189" i="1"/>
  <c r="F185" i="1"/>
  <c r="E185" i="1"/>
  <c r="D185" i="1"/>
  <c r="E182" i="1"/>
  <c r="F177" i="1"/>
  <c r="E177" i="1"/>
  <c r="D177" i="1"/>
  <c r="D176" i="1" s="1"/>
  <c r="E176" i="1"/>
  <c r="F174" i="1"/>
  <c r="E174" i="1"/>
  <c r="E173" i="1" s="1"/>
  <c r="E172" i="1" s="1"/>
  <c r="E171" i="1" s="1"/>
  <c r="D174" i="1"/>
  <c r="D173" i="1" s="1"/>
  <c r="D172" i="1" s="1"/>
  <c r="D171" i="1" s="1"/>
  <c r="F173" i="1"/>
  <c r="F172" i="1" s="1"/>
  <c r="F171" i="1" s="1"/>
  <c r="F158" i="1"/>
  <c r="F157" i="1" s="1"/>
  <c r="F156" i="1" s="1"/>
  <c r="E158" i="1"/>
  <c r="E157" i="1" s="1"/>
  <c r="E156" i="1" s="1"/>
  <c r="D158" i="1"/>
  <c r="D157" i="1" s="1"/>
  <c r="D156" i="1" s="1"/>
  <c r="F154" i="1"/>
  <c r="E154" i="1"/>
  <c r="D154" i="1"/>
  <c r="F151" i="1"/>
  <c r="E151" i="1"/>
  <c r="D151" i="1"/>
  <c r="F149" i="1"/>
  <c r="F148" i="1" s="1"/>
  <c r="E149" i="1"/>
  <c r="E148" i="1" s="1"/>
  <c r="D149" i="1"/>
  <c r="D148" i="1" s="1"/>
  <c r="F145" i="1"/>
  <c r="E145" i="1"/>
  <c r="D145" i="1"/>
  <c r="F142" i="1"/>
  <c r="F141" i="1" s="1"/>
  <c r="F140" i="1" s="1"/>
  <c r="E142" i="1"/>
  <c r="E141" i="1" s="1"/>
  <c r="E140" i="1" s="1"/>
  <c r="D142" i="1"/>
  <c r="D141" i="1" s="1"/>
  <c r="D140" i="1" s="1"/>
  <c r="F137" i="1"/>
  <c r="F136" i="1" s="1"/>
  <c r="E137" i="1"/>
  <c r="E136" i="1" s="1"/>
  <c r="D137" i="1"/>
  <c r="D136" i="1" s="1"/>
  <c r="F131" i="1"/>
  <c r="F130" i="1" s="1"/>
  <c r="E131" i="1"/>
  <c r="E130" i="1" s="1"/>
  <c r="D131" i="1"/>
  <c r="D130" i="1" s="1"/>
  <c r="F128" i="1"/>
  <c r="E128" i="1"/>
  <c r="D128" i="1"/>
  <c r="F125" i="1"/>
  <c r="E125" i="1"/>
  <c r="D125" i="1"/>
  <c r="F118" i="1"/>
  <c r="E118" i="1"/>
  <c r="E114" i="1" s="1"/>
  <c r="E113" i="1" s="1"/>
  <c r="D118" i="1"/>
  <c r="F115" i="1"/>
  <c r="E115" i="1"/>
  <c r="D115" i="1"/>
  <c r="F111" i="1"/>
  <c r="E111" i="1"/>
  <c r="D111" i="1"/>
  <c r="F109" i="1"/>
  <c r="E109" i="1"/>
  <c r="D109" i="1"/>
  <c r="D16" i="3"/>
  <c r="D15" i="3" s="1"/>
  <c r="D14" i="3" s="1"/>
  <c r="D13" i="3" s="1"/>
  <c r="E16" i="3"/>
  <c r="E15" i="3" s="1"/>
  <c r="E14" i="3" s="1"/>
  <c r="E13" i="3" s="1"/>
  <c r="G16" i="3"/>
  <c r="H16" i="3"/>
  <c r="H15" i="3" s="1"/>
  <c r="H14" i="3" s="1"/>
  <c r="H13" i="3" s="1"/>
  <c r="I16" i="3"/>
  <c r="I15" i="3" s="1"/>
  <c r="I14" i="3" s="1"/>
  <c r="I13" i="3" s="1"/>
  <c r="J16" i="3"/>
  <c r="J15" i="3" s="1"/>
  <c r="J14" i="3" s="1"/>
  <c r="J13" i="3" s="1"/>
  <c r="F17" i="3"/>
  <c r="K17" i="3" s="1"/>
  <c r="D19" i="3"/>
  <c r="D18" i="3" s="1"/>
  <c r="E19" i="3"/>
  <c r="E18" i="3" s="1"/>
  <c r="F19" i="3"/>
  <c r="K19" i="3" s="1"/>
  <c r="G19" i="3"/>
  <c r="G18" i="3" s="1"/>
  <c r="H19" i="3"/>
  <c r="H18" i="3" s="1"/>
  <c r="I19" i="3"/>
  <c r="I18" i="3" s="1"/>
  <c r="J19" i="3"/>
  <c r="J18" i="3" s="1"/>
  <c r="F20" i="3"/>
  <c r="K20" i="3" s="1"/>
  <c r="F21" i="3"/>
  <c r="K21" i="3" s="1"/>
  <c r="F25" i="3"/>
  <c r="K25" i="3"/>
  <c r="F26" i="3"/>
  <c r="K26" i="3" s="1"/>
  <c r="D27" i="3"/>
  <c r="E27" i="3"/>
  <c r="E24" i="3" s="1"/>
  <c r="E23" i="3" s="1"/>
  <c r="E22" i="3" s="1"/>
  <c r="G27" i="3"/>
  <c r="H27" i="3"/>
  <c r="I27" i="3"/>
  <c r="J27" i="3"/>
  <c r="F28" i="3"/>
  <c r="K28" i="3" s="1"/>
  <c r="F29" i="3"/>
  <c r="K29" i="3" s="1"/>
  <c r="F30" i="3"/>
  <c r="K30" i="3"/>
  <c r="D31" i="3"/>
  <c r="E31" i="3"/>
  <c r="G31" i="3"/>
  <c r="F31" i="3" s="1"/>
  <c r="K31" i="3" s="1"/>
  <c r="H31" i="3"/>
  <c r="I31" i="3"/>
  <c r="J31" i="3"/>
  <c r="F32" i="3"/>
  <c r="K32" i="3" s="1"/>
  <c r="F33" i="3"/>
  <c r="K33" i="3" s="1"/>
  <c r="D34" i="3"/>
  <c r="E34" i="3"/>
  <c r="G34" i="3"/>
  <c r="F34" i="3" s="1"/>
  <c r="H34" i="3"/>
  <c r="I34" i="3"/>
  <c r="J34" i="3"/>
  <c r="F35" i="3"/>
  <c r="K35" i="3" s="1"/>
  <c r="D36" i="3"/>
  <c r="E36" i="3"/>
  <c r="G36" i="3"/>
  <c r="H36" i="3"/>
  <c r="I36" i="3"/>
  <c r="J36" i="3"/>
  <c r="F37" i="3"/>
  <c r="K37" i="3"/>
  <c r="F38" i="3"/>
  <c r="K38" i="3" s="1"/>
  <c r="D40" i="3"/>
  <c r="D39" i="3" s="1"/>
  <c r="E40" i="3"/>
  <c r="E39" i="3" s="1"/>
  <c r="G40" i="3"/>
  <c r="F40" i="3" s="1"/>
  <c r="H40" i="3"/>
  <c r="I40" i="3"/>
  <c r="I39" i="3" s="1"/>
  <c r="J40" i="3"/>
  <c r="J39" i="3" s="1"/>
  <c r="F41" i="3"/>
  <c r="K41" i="3" s="1"/>
  <c r="F42" i="3"/>
  <c r="K42" i="3" s="1"/>
  <c r="D43" i="3"/>
  <c r="E43" i="3"/>
  <c r="G43" i="3"/>
  <c r="H43" i="3"/>
  <c r="I43" i="3"/>
  <c r="J43" i="3"/>
  <c r="F44" i="3"/>
  <c r="K44" i="3"/>
  <c r="D17" i="2"/>
  <c r="E17" i="2"/>
  <c r="G17" i="2"/>
  <c r="H17" i="2"/>
  <c r="H16" i="2" s="1"/>
  <c r="H15" i="2" s="1"/>
  <c r="I17" i="2"/>
  <c r="J17" i="2"/>
  <c r="F18" i="2"/>
  <c r="K18" i="2" s="1"/>
  <c r="D19" i="2"/>
  <c r="E19" i="2"/>
  <c r="G19" i="2"/>
  <c r="F19" i="2" s="1"/>
  <c r="K19" i="2" s="1"/>
  <c r="H19" i="2"/>
  <c r="I19" i="2"/>
  <c r="J19" i="2"/>
  <c r="F20" i="2"/>
  <c r="K20" i="2"/>
  <c r="D23" i="2"/>
  <c r="E23" i="2"/>
  <c r="G23" i="2"/>
  <c r="H23" i="2"/>
  <c r="H22" i="2" s="1"/>
  <c r="H21" i="2" s="1"/>
  <c r="I23" i="2"/>
  <c r="I22" i="2" s="1"/>
  <c r="I21" i="2" s="1"/>
  <c r="J23" i="2"/>
  <c r="F24" i="2"/>
  <c r="K24" i="2" s="1"/>
  <c r="F25" i="2"/>
  <c r="K25" i="2"/>
  <c r="D26" i="2"/>
  <c r="E26" i="2"/>
  <c r="G26" i="2"/>
  <c r="F26" i="2" s="1"/>
  <c r="K26" i="2" s="1"/>
  <c r="H26" i="2"/>
  <c r="I26" i="2"/>
  <c r="J26" i="2"/>
  <c r="F27" i="2"/>
  <c r="K27" i="2" s="1"/>
  <c r="F28" i="2"/>
  <c r="K28" i="2"/>
  <c r="F29" i="2"/>
  <c r="K29" i="2"/>
  <c r="F30" i="2"/>
  <c r="K30" i="2"/>
  <c r="F31" i="2"/>
  <c r="K31" i="2" s="1"/>
  <c r="D33" i="2"/>
  <c r="E33" i="2"/>
  <c r="G33" i="2"/>
  <c r="F33" i="2" s="1"/>
  <c r="K33" i="2" s="1"/>
  <c r="H33" i="2"/>
  <c r="I33" i="2"/>
  <c r="J33" i="2"/>
  <c r="F34" i="2"/>
  <c r="K34" i="2"/>
  <c r="F35" i="2"/>
  <c r="K35" i="2"/>
  <c r="D36" i="2"/>
  <c r="E36" i="2"/>
  <c r="G36" i="2"/>
  <c r="H36" i="2"/>
  <c r="I36" i="2"/>
  <c r="J36" i="2"/>
  <c r="F37" i="2"/>
  <c r="K37" i="2"/>
  <c r="D39" i="2"/>
  <c r="D38" i="2" s="1"/>
  <c r="E39" i="2"/>
  <c r="E38" i="2" s="1"/>
  <c r="G39" i="2"/>
  <c r="H39" i="2"/>
  <c r="H38" i="2" s="1"/>
  <c r="I39" i="2"/>
  <c r="I38" i="2" s="1"/>
  <c r="J39" i="2"/>
  <c r="J38" i="2" s="1"/>
  <c r="F40" i="2"/>
  <c r="K40" i="2"/>
  <c r="F41" i="2"/>
  <c r="K41" i="2" s="1"/>
  <c r="F42" i="2"/>
  <c r="K42" i="2"/>
  <c r="F43" i="2"/>
  <c r="K43" i="2"/>
  <c r="D45" i="2"/>
  <c r="D44" i="2" s="1"/>
  <c r="E45" i="2"/>
  <c r="E44" i="2" s="1"/>
  <c r="G45" i="2"/>
  <c r="F45" i="2" s="1"/>
  <c r="K45" i="2" s="1"/>
  <c r="H45" i="2"/>
  <c r="H44" i="2" s="1"/>
  <c r="I45" i="2"/>
  <c r="I44" i="2" s="1"/>
  <c r="J45" i="2"/>
  <c r="J44" i="2" s="1"/>
  <c r="F46" i="2"/>
  <c r="K46" i="2" s="1"/>
  <c r="D50" i="2"/>
  <c r="D49" i="2" s="1"/>
  <c r="D48" i="2" s="1"/>
  <c r="E50" i="2"/>
  <c r="E49" i="2" s="1"/>
  <c r="E48" i="2" s="1"/>
  <c r="G50" i="2"/>
  <c r="H50" i="2"/>
  <c r="H49" i="2" s="1"/>
  <c r="H48" i="2" s="1"/>
  <c r="I50" i="2"/>
  <c r="I49" i="2" s="1"/>
  <c r="I48" i="2" s="1"/>
  <c r="J50" i="2"/>
  <c r="J49" i="2" s="1"/>
  <c r="J48" i="2" s="1"/>
  <c r="F51" i="2"/>
  <c r="K51" i="2" s="1"/>
  <c r="D53" i="2"/>
  <c r="E53" i="2"/>
  <c r="G53" i="2"/>
  <c r="G52" i="2" s="1"/>
  <c r="H53" i="2"/>
  <c r="I53" i="2"/>
  <c r="J53" i="2"/>
  <c r="F54" i="2"/>
  <c r="K54" i="2"/>
  <c r="F55" i="2"/>
  <c r="K55" i="2"/>
  <c r="D57" i="2"/>
  <c r="D56" i="2" s="1"/>
  <c r="E57" i="2"/>
  <c r="E56" i="2" s="1"/>
  <c r="G57" i="2"/>
  <c r="G56" i="2" s="1"/>
  <c r="H57" i="2"/>
  <c r="H56" i="2" s="1"/>
  <c r="I57" i="2"/>
  <c r="I56" i="2" s="1"/>
  <c r="J57" i="2"/>
  <c r="J56" i="2" s="1"/>
  <c r="F58" i="2"/>
  <c r="K58" i="2"/>
  <c r="D59" i="2"/>
  <c r="E59" i="2"/>
  <c r="G59" i="2"/>
  <c r="H59" i="2"/>
  <c r="I59" i="2"/>
  <c r="J59" i="2"/>
  <c r="F60" i="2"/>
  <c r="K60" i="2"/>
  <c r="F61" i="2"/>
  <c r="K61" i="2" s="1"/>
  <c r="D62" i="2"/>
  <c r="E62" i="2"/>
  <c r="G62" i="2"/>
  <c r="H62" i="2"/>
  <c r="I62" i="2"/>
  <c r="J62" i="2"/>
  <c r="F63" i="2"/>
  <c r="K63" i="2" s="1"/>
  <c r="D66" i="2"/>
  <c r="D65" i="2" s="1"/>
  <c r="D64" i="2" s="1"/>
  <c r="E66" i="2"/>
  <c r="E65" i="2" s="1"/>
  <c r="E64" i="2" s="1"/>
  <c r="G66" i="2"/>
  <c r="F66" i="2" s="1"/>
  <c r="K66" i="2" s="1"/>
  <c r="H66" i="2"/>
  <c r="H65" i="2" s="1"/>
  <c r="H64" i="2" s="1"/>
  <c r="I66" i="2"/>
  <c r="I65" i="2" s="1"/>
  <c r="I64" i="2" s="1"/>
  <c r="J66" i="2"/>
  <c r="J65" i="2" s="1"/>
  <c r="J64" i="2" s="1"/>
  <c r="F67" i="2"/>
  <c r="K67" i="2"/>
  <c r="F68" i="2"/>
  <c r="K68" i="2"/>
  <c r="D18" i="1"/>
  <c r="E18" i="1"/>
  <c r="F18" i="1"/>
  <c r="D20" i="1"/>
  <c r="E20" i="1"/>
  <c r="F20" i="1"/>
  <c r="D24" i="1"/>
  <c r="E24" i="1"/>
  <c r="F24" i="1"/>
  <c r="D27" i="1"/>
  <c r="E27" i="1"/>
  <c r="F27" i="1"/>
  <c r="D34" i="1"/>
  <c r="E34" i="1"/>
  <c r="F34" i="1"/>
  <c r="D37" i="1"/>
  <c r="E37" i="1"/>
  <c r="F37" i="1"/>
  <c r="D40" i="1"/>
  <c r="D39" i="1" s="1"/>
  <c r="E40" i="1"/>
  <c r="E39" i="1" s="1"/>
  <c r="F40" i="1"/>
  <c r="F39" i="1" s="1"/>
  <c r="D46" i="1"/>
  <c r="D45" i="1" s="1"/>
  <c r="E46" i="1"/>
  <c r="E45" i="1" s="1"/>
  <c r="F46" i="1"/>
  <c r="F45" i="1" s="1"/>
  <c r="D51" i="1"/>
  <c r="D50" i="1" s="1"/>
  <c r="D49" i="1" s="1"/>
  <c r="E51" i="1"/>
  <c r="E50" i="1" s="1"/>
  <c r="E49" i="1" s="1"/>
  <c r="F51" i="1"/>
  <c r="F50" i="1" s="1"/>
  <c r="F49" i="1" s="1"/>
  <c r="D54" i="1"/>
  <c r="E54" i="1"/>
  <c r="F54" i="1"/>
  <c r="D58" i="1"/>
  <c r="D57" i="1" s="1"/>
  <c r="E58" i="1"/>
  <c r="E57" i="1" s="1"/>
  <c r="F58" i="1"/>
  <c r="F57" i="1" s="1"/>
  <c r="D60" i="1"/>
  <c r="E60" i="1"/>
  <c r="F60" i="1"/>
  <c r="E65" i="1"/>
  <c r="D66" i="1"/>
  <c r="D65" i="1" s="1"/>
  <c r="E66" i="1"/>
  <c r="F66" i="1"/>
  <c r="F65" i="1" s="1"/>
  <c r="D76" i="1"/>
  <c r="E76" i="1"/>
  <c r="F76" i="1"/>
  <c r="D80" i="1"/>
  <c r="E80" i="1"/>
  <c r="F80" i="1"/>
  <c r="D83" i="1"/>
  <c r="E83" i="1"/>
  <c r="F83" i="1"/>
  <c r="D85" i="1"/>
  <c r="E85" i="1"/>
  <c r="F85" i="1"/>
  <c r="D89" i="1"/>
  <c r="E89" i="1"/>
  <c r="F89" i="1"/>
  <c r="D92" i="1"/>
  <c r="E92" i="1"/>
  <c r="F92" i="1"/>
  <c r="F16" i="3" l="1"/>
  <c r="K16" i="3" s="1"/>
  <c r="F62" i="2"/>
  <c r="K62" i="2" s="1"/>
  <c r="F50" i="2"/>
  <c r="K50" i="2" s="1"/>
  <c r="F36" i="3"/>
  <c r="K36" i="3" s="1"/>
  <c r="J24" i="3"/>
  <c r="J23" i="3" s="1"/>
  <c r="J22" i="3" s="1"/>
  <c r="I24" i="3"/>
  <c r="I23" i="3" s="1"/>
  <c r="I22" i="3" s="1"/>
  <c r="D16" i="2"/>
  <c r="D15" i="2" s="1"/>
  <c r="J22" i="2"/>
  <c r="J21" i="2" s="1"/>
  <c r="H39" i="3"/>
  <c r="F27" i="3"/>
  <c r="K27" i="3" s="1"/>
  <c r="H52" i="2"/>
  <c r="H47" i="2" s="1"/>
  <c r="K40" i="3"/>
  <c r="G24" i="3"/>
  <c r="G23" i="3" s="1"/>
  <c r="E181" i="1"/>
  <c r="E180" i="1" s="1"/>
  <c r="D24" i="3"/>
  <c r="D23" i="3" s="1"/>
  <c r="D22" i="3" s="1"/>
  <c r="F43" i="3"/>
  <c r="K43" i="3" s="1"/>
  <c r="F56" i="2"/>
  <c r="F36" i="2"/>
  <c r="K36" i="2" s="1"/>
  <c r="E22" i="2"/>
  <c r="E21" i="2" s="1"/>
  <c r="E14" i="2" s="1"/>
  <c r="J16" i="2"/>
  <c r="J15" i="2" s="1"/>
  <c r="J14" i="2" s="1"/>
  <c r="E32" i="2"/>
  <c r="F23" i="2"/>
  <c r="K23" i="2" s="1"/>
  <c r="D22" i="2"/>
  <c r="D21" i="2" s="1"/>
  <c r="D14" i="2" s="1"/>
  <c r="I16" i="2"/>
  <c r="I15" i="2" s="1"/>
  <c r="K34" i="3"/>
  <c r="G16" i="2"/>
  <c r="F59" i="2"/>
  <c r="K59" i="2" s="1"/>
  <c r="F39" i="2"/>
  <c r="K39" i="2" s="1"/>
  <c r="E16" i="2"/>
  <c r="E15" i="2" s="1"/>
  <c r="D114" i="1"/>
  <c r="D113" i="1" s="1"/>
  <c r="E88" i="1"/>
  <c r="D197" i="1"/>
  <c r="D144" i="1"/>
  <c r="D139" i="1" s="1"/>
  <c r="E108" i="1"/>
  <c r="E107" i="1" s="1"/>
  <c r="F88" i="1"/>
  <c r="D108" i="1"/>
  <c r="D107" i="1" s="1"/>
  <c r="F114" i="1"/>
  <c r="F113" i="1" s="1"/>
  <c r="F176" i="1"/>
  <c r="F197" i="1"/>
  <c r="E23" i="1"/>
  <c r="E22" i="1" s="1"/>
  <c r="D17" i="1"/>
  <c r="D16" i="1" s="1"/>
  <c r="E197" i="1"/>
  <c r="E170" i="1" s="1"/>
  <c r="E124" i="1"/>
  <c r="F124" i="1"/>
  <c r="D124" i="1"/>
  <c r="F182" i="1"/>
  <c r="F181" i="1" s="1"/>
  <c r="F180" i="1" s="1"/>
  <c r="F170" i="1" s="1"/>
  <c r="E71" i="1"/>
  <c r="E70" i="1" s="1"/>
  <c r="E69" i="1" s="1"/>
  <c r="F23" i="1"/>
  <c r="F22" i="1" s="1"/>
  <c r="F108" i="1"/>
  <c r="F107" i="1" s="1"/>
  <c r="F106" i="1" s="1"/>
  <c r="D182" i="1"/>
  <c r="D181" i="1" s="1"/>
  <c r="D180" i="1" s="1"/>
  <c r="D71" i="1"/>
  <c r="D70" i="1" s="1"/>
  <c r="D69" i="1" s="1"/>
  <c r="F33" i="1"/>
  <c r="E33" i="1"/>
  <c r="F71" i="1"/>
  <c r="F70" i="1" s="1"/>
  <c r="F69" i="1" s="1"/>
  <c r="D23" i="1"/>
  <c r="D22" i="1" s="1"/>
  <c r="F17" i="1"/>
  <c r="F16" i="1" s="1"/>
  <c r="E106" i="1"/>
  <c r="D88" i="1"/>
  <c r="D33" i="1"/>
  <c r="E144" i="1"/>
  <c r="E139" i="1" s="1"/>
  <c r="F144" i="1"/>
  <c r="F139" i="1" s="1"/>
  <c r="E17" i="1"/>
  <c r="E16" i="1" s="1"/>
  <c r="F18" i="3"/>
  <c r="K18" i="3" s="1"/>
  <c r="J12" i="3"/>
  <c r="E12" i="3"/>
  <c r="I12" i="3"/>
  <c r="D12" i="3"/>
  <c r="G15" i="3"/>
  <c r="H24" i="3"/>
  <c r="H23" i="3" s="1"/>
  <c r="H22" i="3" s="1"/>
  <c r="H12" i="3" s="1"/>
  <c r="G39" i="3"/>
  <c r="F39" i="3" s="1"/>
  <c r="K39" i="3" s="1"/>
  <c r="J52" i="2"/>
  <c r="E52" i="2"/>
  <c r="E47" i="2" s="1"/>
  <c r="J47" i="2"/>
  <c r="J32" i="2"/>
  <c r="F16" i="2"/>
  <c r="G15" i="2"/>
  <c r="K56" i="2"/>
  <c r="I52" i="2"/>
  <c r="I47" i="2" s="1"/>
  <c r="D52" i="2"/>
  <c r="D47" i="2"/>
  <c r="I32" i="2"/>
  <c r="D32" i="2"/>
  <c r="H32" i="2"/>
  <c r="H14" i="2" s="1"/>
  <c r="G65" i="2"/>
  <c r="G44" i="2"/>
  <c r="F44" i="2" s="1"/>
  <c r="K44" i="2" s="1"/>
  <c r="G38" i="2"/>
  <c r="F38" i="2" s="1"/>
  <c r="K38" i="2" s="1"/>
  <c r="G22" i="2"/>
  <c r="F57" i="2"/>
  <c r="K57" i="2" s="1"/>
  <c r="F53" i="2"/>
  <c r="K53" i="2" s="1"/>
  <c r="F17" i="2"/>
  <c r="K17" i="2" s="1"/>
  <c r="G49" i="2"/>
  <c r="E53" i="1"/>
  <c r="E48" i="1" s="1"/>
  <c r="F53" i="1"/>
  <c r="F48" i="1" s="1"/>
  <c r="D53" i="1"/>
  <c r="D48" i="1" s="1"/>
  <c r="F52" i="2" l="1"/>
  <c r="D15" i="1"/>
  <c r="K16" i="2"/>
  <c r="H13" i="2"/>
  <c r="H12" i="2" s="1"/>
  <c r="G32" i="2"/>
  <c r="I14" i="2"/>
  <c r="I13" i="2" s="1"/>
  <c r="I12" i="2" s="1"/>
  <c r="E105" i="1"/>
  <c r="E104" i="1" s="1"/>
  <c r="E15" i="1"/>
  <c r="E14" i="1" s="1"/>
  <c r="D106" i="1"/>
  <c r="D105" i="1" s="1"/>
  <c r="D104" i="1" s="1"/>
  <c r="D170" i="1"/>
  <c r="F15" i="1"/>
  <c r="F14" i="1" s="1"/>
  <c r="D14" i="1"/>
  <c r="D13" i="1" s="1"/>
  <c r="F105" i="1"/>
  <c r="F104" i="1" s="1"/>
  <c r="F24" i="3"/>
  <c r="K24" i="3" s="1"/>
  <c r="F23" i="3"/>
  <c r="K23" i="3" s="1"/>
  <c r="G22" i="3"/>
  <c r="F22" i="3" s="1"/>
  <c r="K22" i="3" s="1"/>
  <c r="F15" i="3"/>
  <c r="K15" i="3" s="1"/>
  <c r="G14" i="3"/>
  <c r="F15" i="2"/>
  <c r="K15" i="2" s="1"/>
  <c r="F32" i="2"/>
  <c r="K32" i="2" s="1"/>
  <c r="F65" i="2"/>
  <c r="K65" i="2" s="1"/>
  <c r="G64" i="2"/>
  <c r="F64" i="2" s="1"/>
  <c r="K64" i="2" s="1"/>
  <c r="E13" i="2"/>
  <c r="E12" i="2" s="1"/>
  <c r="F49" i="2"/>
  <c r="K49" i="2" s="1"/>
  <c r="G48" i="2"/>
  <c r="F22" i="2"/>
  <c r="K22" i="2" s="1"/>
  <c r="G21" i="2"/>
  <c r="F21" i="2" s="1"/>
  <c r="K21" i="2" s="1"/>
  <c r="D13" i="2"/>
  <c r="D12" i="2" s="1"/>
  <c r="J13" i="2"/>
  <c r="J12" i="2" s="1"/>
  <c r="K52" i="2"/>
  <c r="D12" i="1" l="1"/>
  <c r="F14" i="3"/>
  <c r="K14" i="3" s="1"/>
  <c r="G13" i="3"/>
  <c r="G14" i="2"/>
  <c r="F48" i="2"/>
  <c r="K48" i="2" s="1"/>
  <c r="G47" i="2"/>
  <c r="F47" i="2" s="1"/>
  <c r="K47" i="2" s="1"/>
  <c r="F12" i="1"/>
  <c r="F13" i="1"/>
  <c r="E12" i="1"/>
  <c r="E13" i="1"/>
  <c r="G12" i="3" l="1"/>
  <c r="F12" i="3" s="1"/>
  <c r="K12" i="3" s="1"/>
  <c r="F13" i="3"/>
  <c r="K13" i="3" s="1"/>
  <c r="F14" i="2"/>
  <c r="K14" i="2" s="1"/>
  <c r="G13" i="2"/>
  <c r="F13" i="2" l="1"/>
  <c r="K13" i="2" s="1"/>
  <c r="G12" i="2"/>
  <c r="F12" i="2" s="1"/>
  <c r="K12" i="2" s="1"/>
</calcChain>
</file>

<file path=xl/sharedStrings.xml><?xml version="1.0" encoding="utf-8"?>
<sst xmlns="http://schemas.openxmlformats.org/spreadsheetml/2006/main" count="701" uniqueCount="284">
  <si>
    <t>CONSOLIDAT</t>
  </si>
  <si>
    <t>CUI: 4842400</t>
  </si>
  <si>
    <t xml:space="preserve"> Anexa 12</t>
  </si>
  <si>
    <t>Cont de executie - Venituri - Bugetul local</t>
  </si>
  <si>
    <t>Trimestrul: 2, Anul: 2026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</si>
  <si>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</si>
  <si>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</si>
  <si>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</si>
  <si>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</si>
  <si>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</si>
  <si>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</si>
  <si>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</si>
  <si>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</si>
  <si>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</si>
  <si>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</si>
  <si>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</si>
  <si>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</si>
  <si>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</si>
  <si>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</si>
  <si>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</si>
  <si>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</si>
  <si>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</si>
  <si>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</si>
  <si>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</si>
  <si>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</si>
  <si>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</si>
  <si>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</si>
  <si>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</si>
  <si>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</si>
  <si>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</si>
  <si>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</si>
  <si>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</si>
  <si>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</si>
  <si>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</si>
  <si>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</si>
  <si>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</si>
  <si>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</si>
  <si>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</si>
  <si>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</si>
  <si>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</si>
  <si>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</si>
  <si>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</si>
  <si>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</si>
  <si>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</si>
  <si>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</si>
  <si>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Cote defalcate din impozitul pe venit</t>
  </si>
  <si>
    <t>04.02.01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</si>
  <si>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</si>
  <si>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</si>
  <si>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</si>
  <si>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</si>
  <si>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</si>
  <si>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</si>
  <si>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</si>
  <si>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</si>
  <si>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</si>
  <si>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</si>
  <si>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</si>
  <si>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</si>
  <si>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</si>
  <si>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</si>
  <si>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</si>
  <si>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</si>
  <si>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</si>
  <si>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</si>
  <si>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</si>
  <si>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</si>
  <si>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</si>
  <si>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</si>
  <si>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</si>
  <si>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</si>
  <si>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</si>
  <si>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</si>
  <si>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</si>
  <si>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</si>
  <si>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</si>
  <si>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</si>
  <si>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32</t>
  </si>
  <si>
    <t xml:space="preserve">Alte impozite si taxe  pe proprietate </t>
  </si>
  <si>
    <t>07.02.50</t>
  </si>
  <si>
    <t>33</t>
  </si>
  <si>
    <t>A4.  IMPOZITE SI TAXE PE BUNURI SI SERVICII   (cod 11.02+12.02+15.02+16.02)</t>
  </si>
  <si>
    <t>00.10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</si>
  <si>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</si>
  <si>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</si>
  <si>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</si>
  <si>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</si>
  <si>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</si>
  <si>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Sume defalcate din taxa pe valoarea adaugata pentru echilibrarea bugetelor locale</t>
  </si>
  <si>
    <t>11.02.06</t>
  </si>
  <si>
    <t>Taxe pe servicii specifice (cod 15.02.01+15.02.50)</t>
  </si>
  <si>
    <t>15.02</t>
  </si>
  <si>
    <t>46</t>
  </si>
  <si>
    <t>Impozit pe spectacole</t>
  </si>
  <si>
    <t>15.02.01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</si>
  <si>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</si>
  <si>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</si>
  <si>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</si>
  <si>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</si>
  <si>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</si>
  <si>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</si>
  <si>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</si>
  <si>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</si>
  <si>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</si>
  <si>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</si>
  <si>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</si>
  <si>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</si>
  <si>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</si>
  <si>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</si>
  <si>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</si>
  <si>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53</t>
  </si>
  <si>
    <t>Alte taxe pe utilizarea bunurilor, autorizarea utilizarii bunurilor sau pe desfasurare de activitati</t>
  </si>
  <si>
    <t>16.02.50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</si>
  <si>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</si>
  <si>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</si>
  <si>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</si>
  <si>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</si>
  <si>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</si>
  <si>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</si>
  <si>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</si>
  <si>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</si>
  <si>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</si>
  <si>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</si>
  <si>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</si>
  <si>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</si>
  <si>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C1.  VENITURI DIN PROPRIETATE  (cod 30.02+31.02)</t>
  </si>
  <si>
    <t>00.13</t>
  </si>
  <si>
    <t>Venituri din proprietate (cod 30.02.01+30.02.05+30.02.08+30.02.50)</t>
  </si>
  <si>
    <t>30.02</t>
  </si>
  <si>
    <t>Venituri din concesiuni si inchirieri</t>
  </si>
  <si>
    <t>30.02.05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</si>
  <si>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</si>
  <si>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</si>
  <si>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</si>
  <si>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</si>
  <si>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</si>
  <si>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Venituri din prestari de servicii si alte activitati (cod 33.02.08+33.02.10+33.02.12+33.02.24+33.02.27+33.02.28+33.02.50)</t>
  </si>
  <si>
    <t>33.02</t>
  </si>
  <si>
    <t>Venituri din prestari de servicii</t>
  </si>
  <si>
    <t>33.02.08</t>
  </si>
  <si>
    <t>Alte venituri din prestari de servicii si alte activitati</t>
  </si>
  <si>
    <t>33.02.50</t>
  </si>
  <si>
    <t>88</t>
  </si>
  <si>
    <t>Amenzi, penalitati si confiscari (cod 35.02.01 la 35.02.03+35.02.50)</t>
  </si>
  <si>
    <t>35.02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</si>
  <si>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</si>
  <si>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</si>
  <si>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</si>
  <si>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</si>
  <si>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</si>
  <si>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</si>
  <si>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</si>
  <si>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</si>
  <si>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</si>
  <si>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</si>
  <si>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</si>
  <si>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</si>
  <si>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</si>
  <si>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Vărsăminte din secţiunea de funcţionare pentru finanţarea secţiunii de dezvoltare a bugetului local (cu semnul minus)</t>
  </si>
  <si>
    <t>37.02.03</t>
  </si>
  <si>
    <t>Vărsăminte din secţiunea de funcţionare</t>
  </si>
  <si>
    <t>37.02.04</t>
  </si>
  <si>
    <t>II. VENITURI DIN CAPITAL (cod 39.02)</t>
  </si>
  <si>
    <t>00.15</t>
  </si>
  <si>
    <t>118</t>
  </si>
  <si>
    <t>Venituri din valorificarea unor bunuri  (cod 39.02.01+39.02.03+39.02.04+39.02.07+39.02.10)</t>
  </si>
  <si>
    <t>39.02</t>
  </si>
  <si>
    <t>119</t>
  </si>
  <si>
    <t>Venituri din valorificarea unor bunuri ale institutiilor publice</t>
  </si>
  <si>
    <t>39.02.01</t>
  </si>
  <si>
    <t>Venituri din vanzarea unor bunuri apartinand domeniului privat</t>
  </si>
  <si>
    <t>39.02.07</t>
  </si>
  <si>
    <t>IV.  SUBVENTII (cod 00.18)</t>
  </si>
  <si>
    <t>00.17</t>
  </si>
  <si>
    <t>SUBVENTII DE LA ALTE NIVELE ALE ADMINISTRATIEI PUBLICE (cod 42.02+43.02)</t>
  </si>
  <si>
    <t>00.18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</si>
  <si>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</si>
  <si>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</si>
  <si>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Subventii pentru acordarea ajutorului pentru incalzirea locuintei si a suplimentului de energie alocate pentru consumul de combustibili solizi si/sau petrolieri</t>
  </si>
  <si>
    <t>42.02.34</t>
  </si>
  <si>
    <t>203</t>
  </si>
  <si>
    <t>Finantarea programelor nationale de dezvoltare locala</t>
  </si>
  <si>
    <t>42.02.65</t>
  </si>
  <si>
    <t>204</t>
  </si>
  <si>
    <t>Subvenţii din bugetul de stat  alocate conform contractelor încheiate cu direcţiile de sănătate publică</t>
  </si>
  <si>
    <t>42.02.66</t>
  </si>
  <si>
    <t>Subventii de la bugetul de stat catre bugetele locale pentru Programul national de investitii  Anghel Saligny</t>
  </si>
  <si>
    <t>42.02.87</t>
  </si>
  <si>
    <t>Alocări de sume din PNRR aferente asistenţei financiare nerambursabile ( cod 42.02.88 01 la 42.02.88.03)</t>
  </si>
  <si>
    <t>42.02.88</t>
  </si>
  <si>
    <t>Fonduri europene nerambursabile</t>
  </si>
  <si>
    <t>42.02.88.01</t>
  </si>
  <si>
    <t>Finantare publica naţionala</t>
  </si>
  <si>
    <t>42.02.88.02</t>
  </si>
  <si>
    <t>Sume aferente TVA</t>
  </si>
  <si>
    <t>42.02.88.03</t>
  </si>
  <si>
    <t>Alocări de sume din PNRR aferente componentei împrumuturi ( cod 42.02.89.01 la 42.02.89.03)</t>
  </si>
  <si>
    <t>42.02.89</t>
  </si>
  <si>
    <t>Fonduri din împrumut rambursabil</t>
  </si>
  <si>
    <t>42.02.89.01</t>
  </si>
  <si>
    <t>42.02.89.03</t>
  </si>
  <si>
    <t>Subvenţii de la bugetul de stat necesare susţinerii derulării proiectelor finanţate din fonduri externe nerambursabile (FEN) postaderare, aferete perioadei de programare 2021-2027</t>
  </si>
  <si>
    <t>42.02.93</t>
  </si>
  <si>
    <t>Subvenţii de la bugetul de stat către bugetele locale necesare susţinerii derulării proiectelor finanţate din FEN postaderare, aferente perioadei de programare 2021-2027</t>
  </si>
  <si>
    <t>42.02.93.03</t>
  </si>
  <si>
    <t>Subventii de la alte administratii (cod. 43.02.01+43.02.04+43.02.07+43.02.08+43.02.20+43.02.21)</t>
  </si>
  <si>
    <t>43.02</t>
  </si>
  <si>
    <t>Sume alocate din sumele obţinute în urma scoaterii la licitaţie a certificatelor de emisii de gaze cu efect de seră pentru finanţarea proiectelor de investiţii</t>
  </si>
  <si>
    <t>43.02.44</t>
  </si>
  <si>
    <t>Sume aferente investitiilor din Fondul pentru modernizare</t>
  </si>
  <si>
    <t>43.02.47</t>
  </si>
  <si>
    <t>Sume FEN postaderare in contul platilor efectuate si prefinantari (cod 45.02.01 la 45.02.05 +45.02.07+45.02.08+45.02.15+45.02.16)</t>
  </si>
  <si>
    <t>45.02</t>
  </si>
  <si>
    <t xml:space="preserve">Fondul European de Dezvoltare Regională (FEDR), aferent cadrului financiar 2021-2027 </t>
  </si>
  <si>
    <t>45.02.48</t>
  </si>
  <si>
    <t>Sume primite în contul plăţilor efectuate în anul curent</t>
  </si>
  <si>
    <t>45.02.48.01</t>
  </si>
  <si>
    <t>Sume primite în contul plăţilor efectuate în anii anteriori</t>
  </si>
  <si>
    <t>45.02.48.02</t>
  </si>
  <si>
    <t>Fondul Social European Plus (FSE+), aferent cadrului financiar 2021-2027</t>
  </si>
  <si>
    <t>45.02.49</t>
  </si>
  <si>
    <t>Prefinanţare</t>
  </si>
  <si>
    <t>45.02.49.03</t>
  </si>
  <si>
    <t>PRIMAR</t>
  </si>
  <si>
    <t>NEGURĂ MIHĂIŢĂ</t>
  </si>
  <si>
    <t>DIRECTOR EXECUTIV</t>
  </si>
  <si>
    <t>FLORESCU IULIANA</t>
  </si>
  <si>
    <t/>
  </si>
  <si>
    <t>Cont de executie - Venituri - Bugetul local - sectiunea functionare</t>
  </si>
  <si>
    <t>VENITURILE SECŢIUNII DE FUNCŢIONARE - TOTAL</t>
  </si>
  <si>
    <t>8</t>
  </si>
  <si>
    <t>11</t>
  </si>
  <si>
    <t>21</t>
  </si>
  <si>
    <t>35</t>
  </si>
  <si>
    <t>38</t>
  </si>
  <si>
    <t>43</t>
  </si>
  <si>
    <t>44</t>
  </si>
  <si>
    <t>47</t>
  </si>
  <si>
    <t>60</t>
  </si>
  <si>
    <t>64</t>
  </si>
  <si>
    <t>71</t>
  </si>
  <si>
    <t>72</t>
  </si>
  <si>
    <t>82</t>
  </si>
  <si>
    <t>86</t>
  </si>
  <si>
    <t>87</t>
  </si>
  <si>
    <t>93</t>
  </si>
  <si>
    <t>97</t>
  </si>
  <si>
    <t>102</t>
  </si>
  <si>
    <t>103</t>
  </si>
  <si>
    <t>Transferuri voluntare,  altele decat subventiile (cod 37.02.01+37.02.50)</t>
  </si>
  <si>
    <t>37.02</t>
  </si>
  <si>
    <t>105</t>
  </si>
  <si>
    <t>120</t>
  </si>
  <si>
    <t>124</t>
  </si>
  <si>
    <t>139</t>
  </si>
  <si>
    <t>Cont de executie - Venituri - Bugetul local - sectiunea dezvoltare</t>
  </si>
  <si>
    <t>VENITURILE SECŢIUNII DE DEZVOLTARE - TOTAL</t>
  </si>
  <si>
    <t>7</t>
  </si>
  <si>
    <t>17</t>
  </si>
  <si>
    <t>18</t>
  </si>
  <si>
    <t>20</t>
  </si>
  <si>
    <t>37</t>
  </si>
  <si>
    <t>83</t>
  </si>
  <si>
    <t>91</t>
  </si>
  <si>
    <t>92</t>
  </si>
  <si>
    <t>94</t>
  </si>
  <si>
    <t>96</t>
  </si>
  <si>
    <t>108</t>
  </si>
  <si>
    <t>112</t>
  </si>
  <si>
    <t>131</t>
  </si>
  <si>
    <t>202</t>
  </si>
  <si>
    <t>206</t>
  </si>
  <si>
    <t>209</t>
  </si>
  <si>
    <t>CONSILIUL LOCAL</t>
  </si>
  <si>
    <t>PRIMAR,</t>
  </si>
  <si>
    <t>DIRECTOR EXECUTIV,</t>
  </si>
  <si>
    <t>NEGURĂ MIHĂIȚĂ</t>
  </si>
  <si>
    <t>FLORESCU IULIANA GEORGETA</t>
  </si>
  <si>
    <t>VIZĂ CFP</t>
  </si>
  <si>
    <t>PREȘEDINTE DE ȘEDINȚĂ,</t>
  </si>
  <si>
    <t>SECRETAR GENERAL,</t>
  </si>
  <si>
    <t>ERHAN RODICA</t>
  </si>
  <si>
    <t>Prevederi bugetare anuale</t>
  </si>
  <si>
    <t>MUNICIPIUL CÂMPULUNG MOLDOVENESC                                                     ANEXA NR. 1 LA HCL NR. 113/2026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</si>
</sst>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7" fillId="0" borderId="0" xfId="0" applyNumberFormat="1" applyFont="1" applyAlignment="1">
      <alignment wrapText="1" shrinkToFit="1"/>
    </xf>
    <xf numFmtId="0" fontId="7" fillId="0" borderId="0" xfId="0" applyFont="1"/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49" fontId="3" fillId="0" borderId="0" xfId="0" applyNumberFormat="1" applyFont="1" applyAlignment="1">
      <alignment horizontal="center" vertical="center" wrapText="1" shrinkToFit="1"/>
    </xf>
    <xf numFmtId="49" fontId="0" fillId="0" borderId="0" xfId="0" applyNumberFormat="1"/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horizontal="right"/>
    </xf>
    <xf numFmtId="49" fontId="6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DC944-F7B6-44C6-BF66-5711F2297E88}">
  <dimension ref="A1:O213"/>
  <sheetViews>
    <sheetView tabSelected="1" workbookViewId="0">
      <selection sqref="A1:F1"/>
    </sheetView>
  </sheetViews>
  <sheetFormatPr defaultRowHeight="15" x14ac:dyDescent="0.25"/>
  <cols>
    <col min="1" max="1" width="2.85546875" customWidth="1"/>
    <col min="2" max="2" width="43" customWidth="1"/>
    <col min="3" max="3" width="10.7109375" customWidth="1"/>
    <col min="4" max="4" width="13.7109375" customWidth="1"/>
    <col min="5" max="5" width="13.140625" customWidth="1"/>
    <col min="6" max="6" width="12.85546875" customWidth="1"/>
  </cols>
  <sheetData>
    <row r="1" spans="1:6" x14ac:dyDescent="0.25">
      <c r="A1" s="13" t="s">
        <v>283</v>
      </c>
      <c r="B1" s="13"/>
      <c r="C1" s="13"/>
      <c r="D1" s="13"/>
      <c r="E1" s="13"/>
      <c r="F1" s="13"/>
    </row>
    <row r="2" spans="1:6" x14ac:dyDescent="0.25">
      <c r="A2" s="13" t="s">
        <v>273</v>
      </c>
      <c r="B2" s="13"/>
      <c r="C2" s="13"/>
      <c r="D2" s="13"/>
      <c r="E2" s="13"/>
      <c r="F2" s="13"/>
    </row>
    <row r="3" spans="1:6" x14ac:dyDescent="0.25">
      <c r="A3" s="15"/>
      <c r="B3" s="15"/>
      <c r="C3" s="15"/>
      <c r="D3" s="15"/>
      <c r="E3" s="15"/>
      <c r="F3" s="15"/>
    </row>
    <row r="4" spans="1:6" ht="40.5" customHeight="1" x14ac:dyDescent="0.25">
      <c r="A4" s="12" t="s">
        <v>3</v>
      </c>
      <c r="B4" s="12"/>
      <c r="C4" s="12"/>
      <c r="D4" s="12"/>
      <c r="E4" s="12"/>
      <c r="F4" s="12"/>
    </row>
    <row r="5" spans="1:6" x14ac:dyDescent="0.25">
      <c r="A5" s="13" t="s">
        <v>4</v>
      </c>
      <c r="B5" s="13"/>
      <c r="C5" s="13"/>
      <c r="D5" s="13"/>
      <c r="E5" s="13"/>
      <c r="F5" s="13"/>
    </row>
    <row r="6" spans="1:6" ht="15.75" thickBot="1" x14ac:dyDescent="0.3"/>
    <row r="7" spans="1:6" s="2" customFormat="1" ht="15.75" thickBot="1" x14ac:dyDescent="0.3">
      <c r="A7" s="14" t="s">
        <v>5</v>
      </c>
      <c r="B7" s="14"/>
      <c r="C7" s="14" t="s">
        <v>7</v>
      </c>
      <c r="D7" s="14" t="s">
        <v>282</v>
      </c>
      <c r="E7" s="14" t="s">
        <v>10</v>
      </c>
      <c r="F7" s="14" t="s">
        <v>16</v>
      </c>
    </row>
    <row r="8" spans="1:6" s="2" customFormat="1" ht="15.75" thickBot="1" x14ac:dyDescent="0.3">
      <c r="A8" s="14"/>
      <c r="B8" s="14"/>
      <c r="C8" s="14"/>
      <c r="D8" s="14"/>
      <c r="E8" s="14"/>
      <c r="F8" s="14"/>
    </row>
    <row r="9" spans="1:6" s="2" customFormat="1" ht="15.75" thickBot="1" x14ac:dyDescent="0.3">
      <c r="A9" s="14"/>
      <c r="B9" s="14"/>
      <c r="C9" s="14"/>
      <c r="D9" s="14"/>
      <c r="E9" s="14"/>
      <c r="F9" s="14"/>
    </row>
    <row r="10" spans="1:6" s="2" customFormat="1" ht="15.75" thickBot="1" x14ac:dyDescent="0.3">
      <c r="A10" s="14"/>
      <c r="B10" s="14"/>
      <c r="C10" s="14"/>
      <c r="D10" s="14"/>
      <c r="E10" s="14"/>
      <c r="F10" s="14"/>
    </row>
    <row r="11" spans="1:6" s="2" customFormat="1" ht="15.75" thickBot="1" x14ac:dyDescent="0.3">
      <c r="A11" s="10" t="s">
        <v>6</v>
      </c>
      <c r="B11" s="11"/>
      <c r="C11" s="1" t="s">
        <v>8</v>
      </c>
      <c r="D11" s="1">
        <v>1</v>
      </c>
      <c r="E11" s="1">
        <v>2</v>
      </c>
      <c r="F11" s="1">
        <v>6</v>
      </c>
    </row>
    <row r="12" spans="1:6" s="2" customFormat="1" ht="22.5" x14ac:dyDescent="0.25">
      <c r="A12" s="5"/>
      <c r="B12" s="5" t="s">
        <v>21</v>
      </c>
      <c r="C12" s="5" t="s">
        <v>22</v>
      </c>
      <c r="D12" s="6">
        <f>D14+D65+D69+D88</f>
        <v>135322820</v>
      </c>
      <c r="E12" s="6">
        <f>E14+E65+E69+E88</f>
        <v>65054560</v>
      </c>
      <c r="F12" s="6">
        <f>F14+F65+F69+F88</f>
        <v>40789474</v>
      </c>
    </row>
    <row r="13" spans="1:6" s="2" customFormat="1" ht="22.5" x14ac:dyDescent="0.25">
      <c r="A13" s="5"/>
      <c r="B13" s="5" t="s">
        <v>24</v>
      </c>
      <c r="C13" s="5" t="s">
        <v>25</v>
      </c>
      <c r="D13" s="6">
        <f>D14-D34+D65</f>
        <v>43710420</v>
      </c>
      <c r="E13" s="6">
        <f>E14-E34+E65</f>
        <v>27968420</v>
      </c>
      <c r="F13" s="6">
        <f>F14-F34+F65</f>
        <v>26968421</v>
      </c>
    </row>
    <row r="14" spans="1:6" s="2" customFormat="1" x14ac:dyDescent="0.25">
      <c r="A14" s="5"/>
      <c r="B14" s="5" t="s">
        <v>27</v>
      </c>
      <c r="C14" s="5" t="s">
        <v>28</v>
      </c>
      <c r="D14" s="6">
        <f>D15+D48</f>
        <v>60321420</v>
      </c>
      <c r="E14" s="6">
        <f>E15+E48</f>
        <v>36184420</v>
      </c>
      <c r="F14" s="6">
        <f>F15+F48</f>
        <v>34602564</v>
      </c>
    </row>
    <row r="15" spans="1:6" s="2" customFormat="1" ht="22.5" x14ac:dyDescent="0.25">
      <c r="A15" s="5"/>
      <c r="B15" s="5" t="s">
        <v>30</v>
      </c>
      <c r="C15" s="5" t="s">
        <v>31</v>
      </c>
      <c r="D15" s="6">
        <f>D16+D22+D33+D45</f>
        <v>45848500</v>
      </c>
      <c r="E15" s="6">
        <f>E16+E22+E33+E45</f>
        <v>27213600</v>
      </c>
      <c r="F15" s="6">
        <f>F16+F22+F33+F45</f>
        <v>25857051</v>
      </c>
    </row>
    <row r="16" spans="1:6" s="2" customFormat="1" ht="22.5" x14ac:dyDescent="0.25">
      <c r="A16" s="5"/>
      <c r="B16" s="5" t="s">
        <v>32</v>
      </c>
      <c r="C16" s="5" t="s">
        <v>33</v>
      </c>
      <c r="D16" s="6">
        <f>+D17</f>
        <v>17040000</v>
      </c>
      <c r="E16" s="6">
        <f>+E17</f>
        <v>10505000</v>
      </c>
      <c r="F16" s="6">
        <f>+F17</f>
        <v>8507159</v>
      </c>
    </row>
    <row r="17" spans="1:6" s="2" customFormat="1" ht="33" x14ac:dyDescent="0.25">
      <c r="A17" s="5"/>
      <c r="B17" s="5" t="s">
        <v>35</v>
      </c>
      <c r="C17" s="5" t="s">
        <v>36</v>
      </c>
      <c r="D17" s="6">
        <f>D18+D20</f>
        <v>17040000</v>
      </c>
      <c r="E17" s="6">
        <f>E18+E20</f>
        <v>10505000</v>
      </c>
      <c r="F17" s="6">
        <f>F18+F20</f>
        <v>8507159</v>
      </c>
    </row>
    <row r="18" spans="1:6" s="2" customFormat="1" x14ac:dyDescent="0.25">
      <c r="A18" s="5"/>
      <c r="B18" s="5" t="s">
        <v>37</v>
      </c>
      <c r="C18" s="5" t="s">
        <v>38</v>
      </c>
      <c r="D18" s="6">
        <f>+D19</f>
        <v>315000</v>
      </c>
      <c r="E18" s="6">
        <f>+E19</f>
        <v>180000</v>
      </c>
      <c r="F18" s="6">
        <f>+F19</f>
        <v>177559</v>
      </c>
    </row>
    <row r="19" spans="1:6" s="2" customFormat="1" ht="22.5" x14ac:dyDescent="0.25">
      <c r="A19" s="5"/>
      <c r="B19" s="5" t="s">
        <v>40</v>
      </c>
      <c r="C19" s="5" t="s">
        <v>41</v>
      </c>
      <c r="D19" s="6">
        <v>315000</v>
      </c>
      <c r="E19" s="6">
        <v>180000</v>
      </c>
      <c r="F19" s="6">
        <v>177559</v>
      </c>
    </row>
    <row r="20" spans="1:6" s="2" customFormat="1" ht="22.5" x14ac:dyDescent="0.25">
      <c r="A20" s="5"/>
      <c r="B20" s="5" t="s">
        <v>43</v>
      </c>
      <c r="C20" s="5" t="s">
        <v>44</v>
      </c>
      <c r="D20" s="6">
        <f>D21</f>
        <v>16725000</v>
      </c>
      <c r="E20" s="6">
        <f>E21</f>
        <v>10325000</v>
      </c>
      <c r="F20" s="6">
        <f>F21</f>
        <v>8329600</v>
      </c>
    </row>
    <row r="21" spans="1:6" s="2" customFormat="1" x14ac:dyDescent="0.25">
      <c r="A21" s="5"/>
      <c r="B21" s="5" t="s">
        <v>45</v>
      </c>
      <c r="C21" s="5" t="s">
        <v>46</v>
      </c>
      <c r="D21" s="6">
        <v>16725000</v>
      </c>
      <c r="E21" s="6">
        <v>10325000</v>
      </c>
      <c r="F21" s="6">
        <v>8329600</v>
      </c>
    </row>
    <row r="22" spans="1:6" s="2" customFormat="1" ht="22.5" x14ac:dyDescent="0.25">
      <c r="A22" s="5"/>
      <c r="B22" s="5" t="s">
        <v>48</v>
      </c>
      <c r="C22" s="5" t="s">
        <v>49</v>
      </c>
      <c r="D22" s="6">
        <f>D23</f>
        <v>9440500</v>
      </c>
      <c r="E22" s="6">
        <f>E23</f>
        <v>6567600</v>
      </c>
      <c r="F22" s="6">
        <f>F23</f>
        <v>7355350</v>
      </c>
    </row>
    <row r="23" spans="1:6" s="2" customFormat="1" ht="22.5" x14ac:dyDescent="0.25">
      <c r="A23" s="5"/>
      <c r="B23" s="5" t="s">
        <v>51</v>
      </c>
      <c r="C23" s="5" t="s">
        <v>52</v>
      </c>
      <c r="D23" s="6">
        <f>D24+D27+D31+D32</f>
        <v>9440500</v>
      </c>
      <c r="E23" s="6">
        <f>E24+E27+E31+E32</f>
        <v>6567600</v>
      </c>
      <c r="F23" s="6">
        <f>F24+F27+F31+F32</f>
        <v>7355350</v>
      </c>
    </row>
    <row r="24" spans="1:6" s="2" customFormat="1" ht="22.5" x14ac:dyDescent="0.25">
      <c r="A24" s="5"/>
      <c r="B24" s="5" t="s">
        <v>54</v>
      </c>
      <c r="C24" s="5" t="s">
        <v>55</v>
      </c>
      <c r="D24" s="6">
        <f>D25+D26</f>
        <v>7073000</v>
      </c>
      <c r="E24" s="6">
        <f>E25+E26</f>
        <v>5023000</v>
      </c>
      <c r="F24" s="6">
        <f>F25+F26</f>
        <v>5550385</v>
      </c>
    </row>
    <row r="25" spans="1:6" s="2" customFormat="1" x14ac:dyDescent="0.25">
      <c r="A25" s="5"/>
      <c r="B25" s="5" t="s">
        <v>57</v>
      </c>
      <c r="C25" s="5" t="s">
        <v>58</v>
      </c>
      <c r="D25" s="6">
        <v>4353000</v>
      </c>
      <c r="E25" s="6">
        <v>2703000</v>
      </c>
      <c r="F25" s="6">
        <v>2989779</v>
      </c>
    </row>
    <row r="26" spans="1:6" s="2" customFormat="1" x14ac:dyDescent="0.25">
      <c r="A26" s="5"/>
      <c r="B26" s="5" t="s">
        <v>60</v>
      </c>
      <c r="C26" s="5" t="s">
        <v>61</v>
      </c>
      <c r="D26" s="6">
        <v>2720000</v>
      </c>
      <c r="E26" s="6">
        <v>2320000</v>
      </c>
      <c r="F26" s="6">
        <v>2560606</v>
      </c>
    </row>
    <row r="27" spans="1:6" s="2" customFormat="1" ht="22.5" x14ac:dyDescent="0.25">
      <c r="A27" s="5"/>
      <c r="B27" s="5" t="s">
        <v>63</v>
      </c>
      <c r="C27" s="5" t="s">
        <v>64</v>
      </c>
      <c r="D27" s="6">
        <f>D28+D29+D30</f>
        <v>1884500</v>
      </c>
      <c r="E27" s="6">
        <f>E28+E29+E30</f>
        <v>1281600</v>
      </c>
      <c r="F27" s="6">
        <f>F28+F29+F30</f>
        <v>1532529</v>
      </c>
    </row>
    <row r="28" spans="1:6" s="2" customFormat="1" x14ac:dyDescent="0.25">
      <c r="A28" s="5"/>
      <c r="B28" s="5" t="s">
        <v>66</v>
      </c>
      <c r="C28" s="5" t="s">
        <v>67</v>
      </c>
      <c r="D28" s="6">
        <v>1297000</v>
      </c>
      <c r="E28" s="6">
        <v>825600</v>
      </c>
      <c r="F28" s="6">
        <v>977483</v>
      </c>
    </row>
    <row r="29" spans="1:6" s="2" customFormat="1" ht="22.5" x14ac:dyDescent="0.25">
      <c r="A29" s="5"/>
      <c r="B29" s="5" t="s">
        <v>69</v>
      </c>
      <c r="C29" s="5" t="s">
        <v>70</v>
      </c>
      <c r="D29" s="6">
        <v>228500</v>
      </c>
      <c r="E29" s="6">
        <v>172000</v>
      </c>
      <c r="F29" s="6">
        <v>211692</v>
      </c>
    </row>
    <row r="30" spans="1:6" s="2" customFormat="1" x14ac:dyDescent="0.25">
      <c r="A30" s="5"/>
      <c r="B30" s="5" t="s">
        <v>72</v>
      </c>
      <c r="C30" s="5" t="s">
        <v>73</v>
      </c>
      <c r="D30" s="6">
        <v>359000</v>
      </c>
      <c r="E30" s="6">
        <v>284000</v>
      </c>
      <c r="F30" s="6">
        <v>343354</v>
      </c>
    </row>
    <row r="31" spans="1:6" s="2" customFormat="1" x14ac:dyDescent="0.25">
      <c r="A31" s="5"/>
      <c r="B31" s="5" t="s">
        <v>75</v>
      </c>
      <c r="C31" s="5" t="s">
        <v>76</v>
      </c>
      <c r="D31" s="6">
        <v>273000</v>
      </c>
      <c r="E31" s="6">
        <v>113000</v>
      </c>
      <c r="F31" s="6">
        <v>77185</v>
      </c>
    </row>
    <row r="32" spans="1:6" s="2" customFormat="1" x14ac:dyDescent="0.25">
      <c r="A32" s="5"/>
      <c r="B32" s="5" t="s">
        <v>78</v>
      </c>
      <c r="C32" s="5" t="s">
        <v>79</v>
      </c>
      <c r="D32" s="6">
        <v>210000</v>
      </c>
      <c r="E32" s="6">
        <v>150000</v>
      </c>
      <c r="F32" s="6">
        <v>195251</v>
      </c>
    </row>
    <row r="33" spans="1:6" s="2" customFormat="1" ht="22.5" x14ac:dyDescent="0.25">
      <c r="A33" s="5"/>
      <c r="B33" s="5" t="s">
        <v>81</v>
      </c>
      <c r="C33" s="5" t="s">
        <v>82</v>
      </c>
      <c r="D33" s="6">
        <f>D34+D37+D39</f>
        <v>19368000</v>
      </c>
      <c r="E33" s="6">
        <f>E34+E37+E39</f>
        <v>10141000</v>
      </c>
      <c r="F33" s="6">
        <f>F34+F37+F39</f>
        <v>9994535</v>
      </c>
    </row>
    <row r="34" spans="1:6" s="2" customFormat="1" ht="22.5" x14ac:dyDescent="0.25">
      <c r="A34" s="5"/>
      <c r="B34" s="5" t="s">
        <v>83</v>
      </c>
      <c r="C34" s="5" t="s">
        <v>84</v>
      </c>
      <c r="D34" s="6">
        <f>+D35+D36</f>
        <v>16611000</v>
      </c>
      <c r="E34" s="6">
        <f>+E35+E36</f>
        <v>8216000</v>
      </c>
      <c r="F34" s="6">
        <f>+F35+F36</f>
        <v>7693812</v>
      </c>
    </row>
    <row r="35" spans="1:6" s="2" customFormat="1" ht="43.5" x14ac:dyDescent="0.25">
      <c r="A35" s="5"/>
      <c r="B35" s="5" t="s">
        <v>86</v>
      </c>
      <c r="C35" s="5" t="s">
        <v>87</v>
      </c>
      <c r="D35" s="6">
        <v>11916000</v>
      </c>
      <c r="E35" s="6">
        <v>5916000</v>
      </c>
      <c r="F35" s="6">
        <v>5468159</v>
      </c>
    </row>
    <row r="36" spans="1:6" s="2" customFormat="1" ht="22.5" x14ac:dyDescent="0.25">
      <c r="A36" s="5"/>
      <c r="B36" s="5" t="s">
        <v>88</v>
      </c>
      <c r="C36" s="5" t="s">
        <v>89</v>
      </c>
      <c r="D36" s="6">
        <v>4695000</v>
      </c>
      <c r="E36" s="6">
        <v>2300000</v>
      </c>
      <c r="F36" s="6">
        <v>2225653</v>
      </c>
    </row>
    <row r="37" spans="1:6" s="2" customFormat="1" ht="22.5" x14ac:dyDescent="0.25">
      <c r="A37" s="5"/>
      <c r="B37" s="5" t="s">
        <v>90</v>
      </c>
      <c r="C37" s="5" t="s">
        <v>91</v>
      </c>
      <c r="D37" s="6">
        <f>D38</f>
        <v>1000</v>
      </c>
      <c r="E37" s="6">
        <f>E38</f>
        <v>1000</v>
      </c>
      <c r="F37" s="6">
        <f>F38</f>
        <v>125</v>
      </c>
    </row>
    <row r="38" spans="1:6" s="2" customFormat="1" x14ac:dyDescent="0.25">
      <c r="A38" s="5"/>
      <c r="B38" s="5" t="s">
        <v>93</v>
      </c>
      <c r="C38" s="5" t="s">
        <v>94</v>
      </c>
      <c r="D38" s="6">
        <v>1000</v>
      </c>
      <c r="E38" s="6">
        <v>1000</v>
      </c>
      <c r="F38" s="6">
        <v>125</v>
      </c>
    </row>
    <row r="39" spans="1:6" s="2" customFormat="1" ht="33" x14ac:dyDescent="0.25">
      <c r="A39" s="5"/>
      <c r="B39" s="5" t="s">
        <v>96</v>
      </c>
      <c r="C39" s="5" t="s">
        <v>97</v>
      </c>
      <c r="D39" s="6">
        <f>D40+D43+D44</f>
        <v>2756000</v>
      </c>
      <c r="E39" s="6">
        <f>E40+E43+E44</f>
        <v>1924000</v>
      </c>
      <c r="F39" s="6">
        <f>F40+F43+F44</f>
        <v>2300598</v>
      </c>
    </row>
    <row r="40" spans="1:6" s="2" customFormat="1" ht="22.5" x14ac:dyDescent="0.25">
      <c r="A40" s="5"/>
      <c r="B40" s="5" t="s">
        <v>99</v>
      </c>
      <c r="C40" s="5" t="s">
        <v>100</v>
      </c>
      <c r="D40" s="6">
        <f>D41+D42</f>
        <v>2093000</v>
      </c>
      <c r="E40" s="6">
        <f>E41+E42</f>
        <v>1510000</v>
      </c>
      <c r="F40" s="6">
        <f>F41+F42</f>
        <v>1826792</v>
      </c>
    </row>
    <row r="41" spans="1:6" s="2" customFormat="1" ht="22.5" x14ac:dyDescent="0.25">
      <c r="A41" s="5"/>
      <c r="B41" s="5" t="s">
        <v>102</v>
      </c>
      <c r="C41" s="5" t="s">
        <v>103</v>
      </c>
      <c r="D41" s="6">
        <v>1645000</v>
      </c>
      <c r="E41" s="6">
        <v>1200000</v>
      </c>
      <c r="F41" s="6">
        <v>1439071</v>
      </c>
    </row>
    <row r="42" spans="1:6" s="2" customFormat="1" ht="22.5" x14ac:dyDescent="0.25">
      <c r="A42" s="5"/>
      <c r="B42" s="5" t="s">
        <v>105</v>
      </c>
      <c r="C42" s="5" t="s">
        <v>106</v>
      </c>
      <c r="D42" s="6">
        <v>448000</v>
      </c>
      <c r="E42" s="6">
        <v>310000</v>
      </c>
      <c r="F42" s="6">
        <v>387721</v>
      </c>
    </row>
    <row r="43" spans="1:6" s="2" customFormat="1" ht="22.5" x14ac:dyDescent="0.25">
      <c r="A43" s="5"/>
      <c r="B43" s="5" t="s">
        <v>108</v>
      </c>
      <c r="C43" s="5" t="s">
        <v>109</v>
      </c>
      <c r="D43" s="6">
        <v>549000</v>
      </c>
      <c r="E43" s="6">
        <v>315000</v>
      </c>
      <c r="F43" s="6">
        <v>378092</v>
      </c>
    </row>
    <row r="44" spans="1:6" s="2" customFormat="1" ht="22.5" x14ac:dyDescent="0.25">
      <c r="A44" s="5"/>
      <c r="B44" s="5" t="s">
        <v>111</v>
      </c>
      <c r="C44" s="5" t="s">
        <v>112</v>
      </c>
      <c r="D44" s="6">
        <v>114000</v>
      </c>
      <c r="E44" s="6">
        <v>99000</v>
      </c>
      <c r="F44" s="6">
        <v>95714</v>
      </c>
    </row>
    <row r="45" spans="1:6" s="2" customFormat="1" ht="22.5" x14ac:dyDescent="0.25">
      <c r="A45" s="5"/>
      <c r="B45" s="5" t="s">
        <v>114</v>
      </c>
      <c r="C45" s="5" t="s">
        <v>115</v>
      </c>
      <c r="D45" s="6">
        <f>D46</f>
        <v>0</v>
      </c>
      <c r="E45" s="6">
        <f>E46</f>
        <v>0</v>
      </c>
      <c r="F45" s="6">
        <f t="shared" ref="F45:F46" si="0">F46</f>
        <v>7</v>
      </c>
    </row>
    <row r="46" spans="1:6" s="2" customFormat="1" x14ac:dyDescent="0.25">
      <c r="A46" s="5"/>
      <c r="B46" s="5" t="s">
        <v>117</v>
      </c>
      <c r="C46" s="5" t="s">
        <v>118</v>
      </c>
      <c r="D46" s="6">
        <f>D47</f>
        <v>0</v>
      </c>
      <c r="E46" s="6">
        <f>E47</f>
        <v>0</v>
      </c>
      <c r="F46" s="6">
        <f t="shared" si="0"/>
        <v>7</v>
      </c>
    </row>
    <row r="47" spans="1:6" s="2" customFormat="1" x14ac:dyDescent="0.25">
      <c r="A47" s="5"/>
      <c r="B47" s="5" t="s">
        <v>120</v>
      </c>
      <c r="C47" s="5" t="s">
        <v>121</v>
      </c>
      <c r="D47" s="6">
        <v>0</v>
      </c>
      <c r="E47" s="6">
        <v>0</v>
      </c>
      <c r="F47" s="6">
        <v>7</v>
      </c>
    </row>
    <row r="48" spans="1:6" s="2" customFormat="1" x14ac:dyDescent="0.25">
      <c r="A48" s="5"/>
      <c r="B48" s="5" t="s">
        <v>123</v>
      </c>
      <c r="C48" s="5" t="s">
        <v>124</v>
      </c>
      <c r="D48" s="6">
        <f>D49+D53</f>
        <v>14472920</v>
      </c>
      <c r="E48" s="6">
        <f>E49+E53</f>
        <v>8970820</v>
      </c>
      <c r="F48" s="6">
        <f>F49+F53</f>
        <v>8745513</v>
      </c>
    </row>
    <row r="49" spans="1:6" s="2" customFormat="1" ht="22.5" x14ac:dyDescent="0.25">
      <c r="A49" s="5"/>
      <c r="B49" s="5" t="s">
        <v>125</v>
      </c>
      <c r="C49" s="5" t="s">
        <v>126</v>
      </c>
      <c r="D49" s="6">
        <f>D50</f>
        <v>1804000</v>
      </c>
      <c r="E49" s="6">
        <f>E50</f>
        <v>1244000</v>
      </c>
      <c r="F49" s="6">
        <f>F50</f>
        <v>1157712</v>
      </c>
    </row>
    <row r="50" spans="1:6" s="2" customFormat="1" ht="22.5" x14ac:dyDescent="0.25">
      <c r="A50" s="5"/>
      <c r="B50" s="5" t="s">
        <v>127</v>
      </c>
      <c r="C50" s="5" t="s">
        <v>128</v>
      </c>
      <c r="D50" s="6">
        <f>+D51</f>
        <v>1804000</v>
      </c>
      <c r="E50" s="6">
        <f>+E51</f>
        <v>1244000</v>
      </c>
      <c r="F50" s="6">
        <f t="shared" ref="F50:F51" si="1">+F51</f>
        <v>1157712</v>
      </c>
    </row>
    <row r="51" spans="1:6" s="2" customFormat="1" x14ac:dyDescent="0.25">
      <c r="A51" s="5"/>
      <c r="B51" s="5" t="s">
        <v>129</v>
      </c>
      <c r="C51" s="5" t="s">
        <v>130</v>
      </c>
      <c r="D51" s="6">
        <f>+D52</f>
        <v>1804000</v>
      </c>
      <c r="E51" s="6">
        <f>+E52</f>
        <v>1244000</v>
      </c>
      <c r="F51" s="6">
        <f t="shared" si="1"/>
        <v>1157712</v>
      </c>
    </row>
    <row r="52" spans="1:6" s="2" customFormat="1" ht="22.5" x14ac:dyDescent="0.25">
      <c r="A52" s="5"/>
      <c r="B52" s="5" t="s">
        <v>131</v>
      </c>
      <c r="C52" s="5" t="s">
        <v>132</v>
      </c>
      <c r="D52" s="6">
        <v>1804000</v>
      </c>
      <c r="E52" s="6">
        <v>1244000</v>
      </c>
      <c r="F52" s="6">
        <v>1157712</v>
      </c>
    </row>
    <row r="53" spans="1:6" s="2" customFormat="1" ht="22.5" x14ac:dyDescent="0.25">
      <c r="A53" s="5"/>
      <c r="B53" s="5" t="s">
        <v>134</v>
      </c>
      <c r="C53" s="5" t="s">
        <v>135</v>
      </c>
      <c r="D53" s="6">
        <f>D54+D57+D60</f>
        <v>12668920</v>
      </c>
      <c r="E53" s="6">
        <f>E54+E57+E60</f>
        <v>7726820</v>
      </c>
      <c r="F53" s="6">
        <f>F54+F57+F60</f>
        <v>7587801</v>
      </c>
    </row>
    <row r="54" spans="1:6" s="2" customFormat="1" ht="43.5" x14ac:dyDescent="0.25">
      <c r="A54" s="5"/>
      <c r="B54" s="5" t="s">
        <v>136</v>
      </c>
      <c r="C54" s="5" t="s">
        <v>137</v>
      </c>
      <c r="D54" s="6">
        <f>D55+D56</f>
        <v>6020000</v>
      </c>
      <c r="E54" s="6">
        <f>E55+E56</f>
        <v>4028400</v>
      </c>
      <c r="F54" s="6">
        <f>F55+F56</f>
        <v>4852599</v>
      </c>
    </row>
    <row r="55" spans="1:6" s="2" customFormat="1" x14ac:dyDescent="0.25">
      <c r="A55" s="5"/>
      <c r="B55" s="5" t="s">
        <v>138</v>
      </c>
      <c r="C55" s="5" t="s">
        <v>139</v>
      </c>
      <c r="D55" s="6">
        <v>20000</v>
      </c>
      <c r="E55" s="6">
        <v>6000</v>
      </c>
      <c r="F55" s="6">
        <v>715</v>
      </c>
    </row>
    <row r="56" spans="1:6" s="2" customFormat="1" ht="22.5" x14ac:dyDescent="0.25">
      <c r="A56" s="5"/>
      <c r="B56" s="5" t="s">
        <v>140</v>
      </c>
      <c r="C56" s="5" t="s">
        <v>141</v>
      </c>
      <c r="D56" s="6">
        <v>6000000</v>
      </c>
      <c r="E56" s="6">
        <v>4022400</v>
      </c>
      <c r="F56" s="6">
        <v>4851884</v>
      </c>
    </row>
    <row r="57" spans="1:6" s="2" customFormat="1" ht="22.5" x14ac:dyDescent="0.25">
      <c r="A57" s="5"/>
      <c r="B57" s="5" t="s">
        <v>143</v>
      </c>
      <c r="C57" s="5" t="s">
        <v>144</v>
      </c>
      <c r="D57" s="6">
        <f>D58</f>
        <v>805020</v>
      </c>
      <c r="E57" s="6">
        <f>E58</f>
        <v>390420</v>
      </c>
      <c r="F57" s="6">
        <f t="shared" ref="F57:F58" si="2">F58</f>
        <v>467699</v>
      </c>
    </row>
    <row r="58" spans="1:6" s="2" customFormat="1" ht="22.5" x14ac:dyDescent="0.25">
      <c r="A58" s="5"/>
      <c r="B58" s="5" t="s">
        <v>145</v>
      </c>
      <c r="C58" s="5" t="s">
        <v>146</v>
      </c>
      <c r="D58" s="6">
        <f>D59</f>
        <v>805020</v>
      </c>
      <c r="E58" s="6">
        <f>E59</f>
        <v>390420</v>
      </c>
      <c r="F58" s="6">
        <f t="shared" si="2"/>
        <v>467699</v>
      </c>
    </row>
    <row r="59" spans="1:6" s="2" customFormat="1" ht="22.5" x14ac:dyDescent="0.25">
      <c r="A59" s="5"/>
      <c r="B59" s="5" t="s">
        <v>148</v>
      </c>
      <c r="C59" s="5" t="s">
        <v>149</v>
      </c>
      <c r="D59" s="6">
        <v>805020</v>
      </c>
      <c r="E59" s="6">
        <v>390420</v>
      </c>
      <c r="F59" s="6">
        <v>467699</v>
      </c>
    </row>
    <row r="60" spans="1:6" s="2" customFormat="1" ht="33" x14ac:dyDescent="0.25">
      <c r="A60" s="5"/>
      <c r="B60" s="5" t="s">
        <v>150</v>
      </c>
      <c r="C60" s="5" t="s">
        <v>151</v>
      </c>
      <c r="D60" s="6">
        <f>+D61+D62</f>
        <v>5843900</v>
      </c>
      <c r="E60" s="6">
        <f>+E61+E62</f>
        <v>3308000</v>
      </c>
      <c r="F60" s="6">
        <f>+F61+F62</f>
        <v>2267503</v>
      </c>
    </row>
    <row r="61" spans="1:6" s="2" customFormat="1" x14ac:dyDescent="0.25">
      <c r="A61" s="5"/>
      <c r="B61" s="5" t="s">
        <v>153</v>
      </c>
      <c r="C61" s="5" t="s">
        <v>154</v>
      </c>
      <c r="D61" s="6">
        <v>5775900</v>
      </c>
      <c r="E61" s="6">
        <v>3278000</v>
      </c>
      <c r="F61" s="6">
        <v>2219629</v>
      </c>
    </row>
    <row r="62" spans="1:6" s="2" customFormat="1" x14ac:dyDescent="0.25">
      <c r="A62" s="5"/>
      <c r="B62" s="5" t="s">
        <v>156</v>
      </c>
      <c r="C62" s="5" t="s">
        <v>157</v>
      </c>
      <c r="D62" s="6">
        <v>68000</v>
      </c>
      <c r="E62" s="6">
        <v>30000</v>
      </c>
      <c r="F62" s="6">
        <v>47874</v>
      </c>
    </row>
    <row r="63" spans="1:6" s="2" customFormat="1" ht="33" x14ac:dyDescent="0.25">
      <c r="A63" s="5"/>
      <c r="B63" s="5" t="s">
        <v>158</v>
      </c>
      <c r="C63" s="5" t="s">
        <v>159</v>
      </c>
      <c r="D63" s="6">
        <v>-6532060</v>
      </c>
      <c r="E63" s="6">
        <v>-4426760</v>
      </c>
      <c r="F63" s="6">
        <v>-2950751</v>
      </c>
    </row>
    <row r="64" spans="1:6" s="2" customFormat="1" x14ac:dyDescent="0.25">
      <c r="A64" s="5"/>
      <c r="B64" s="5" t="s">
        <v>160</v>
      </c>
      <c r="C64" s="5" t="s">
        <v>161</v>
      </c>
      <c r="D64" s="6">
        <v>6532060</v>
      </c>
      <c r="E64" s="6">
        <v>4426760</v>
      </c>
      <c r="F64" s="6">
        <v>2950751</v>
      </c>
    </row>
    <row r="65" spans="1:6" s="2" customFormat="1" x14ac:dyDescent="0.25">
      <c r="A65" s="5"/>
      <c r="B65" s="5" t="s">
        <v>162</v>
      </c>
      <c r="C65" s="5" t="s">
        <v>163</v>
      </c>
      <c r="D65" s="6">
        <f>D66</f>
        <v>0</v>
      </c>
      <c r="E65" s="6">
        <f>E66</f>
        <v>0</v>
      </c>
      <c r="F65" s="6">
        <f>F66</f>
        <v>59669</v>
      </c>
    </row>
    <row r="66" spans="1:6" s="2" customFormat="1" ht="33" x14ac:dyDescent="0.25">
      <c r="A66" s="5"/>
      <c r="B66" s="5" t="s">
        <v>165</v>
      </c>
      <c r="C66" s="5" t="s">
        <v>166</v>
      </c>
      <c r="D66" s="6">
        <f>D67+D68</f>
        <v>0</v>
      </c>
      <c r="E66" s="6">
        <f>E67+E68</f>
        <v>0</v>
      </c>
      <c r="F66" s="6">
        <f>F67+F68</f>
        <v>59669</v>
      </c>
    </row>
    <row r="67" spans="1:6" s="2" customFormat="1" ht="22.5" x14ac:dyDescent="0.25">
      <c r="A67" s="5"/>
      <c r="B67" s="5" t="s">
        <v>168</v>
      </c>
      <c r="C67" s="5" t="s">
        <v>169</v>
      </c>
      <c r="D67" s="6">
        <v>0</v>
      </c>
      <c r="E67" s="6">
        <v>0</v>
      </c>
      <c r="F67" s="6">
        <v>634</v>
      </c>
    </row>
    <row r="68" spans="1:6" s="2" customFormat="1" ht="22.5" x14ac:dyDescent="0.25">
      <c r="A68" s="5"/>
      <c r="B68" s="5" t="s">
        <v>170</v>
      </c>
      <c r="C68" s="5" t="s">
        <v>171</v>
      </c>
      <c r="D68" s="6">
        <v>0</v>
      </c>
      <c r="E68" s="6">
        <v>0</v>
      </c>
      <c r="F68" s="6">
        <v>59035</v>
      </c>
    </row>
    <row r="69" spans="1:6" s="2" customFormat="1" x14ac:dyDescent="0.25">
      <c r="A69" s="5"/>
      <c r="B69" s="5" t="s">
        <v>172</v>
      </c>
      <c r="C69" s="5" t="s">
        <v>173</v>
      </c>
      <c r="D69" s="6">
        <f>D70</f>
        <v>51828170</v>
      </c>
      <c r="E69" s="6">
        <f>E70</f>
        <v>18438140</v>
      </c>
      <c r="F69" s="6">
        <f>F70</f>
        <v>5683424</v>
      </c>
    </row>
    <row r="70" spans="1:6" s="2" customFormat="1" ht="22.5" x14ac:dyDescent="0.25">
      <c r="A70" s="5"/>
      <c r="B70" s="5" t="s">
        <v>174</v>
      </c>
      <c r="C70" s="5" t="s">
        <v>175</v>
      </c>
      <c r="D70" s="6">
        <f>D71+D85</f>
        <v>51828170</v>
      </c>
      <c r="E70" s="6">
        <f>E71+E85</f>
        <v>18438140</v>
      </c>
      <c r="F70" s="6">
        <f>F71+F85</f>
        <v>5683424</v>
      </c>
    </row>
    <row r="71" spans="1:6" s="2" customFormat="1" ht="96" x14ac:dyDescent="0.25">
      <c r="A71" s="5"/>
      <c r="B71" s="5" t="s">
        <v>176</v>
      </c>
      <c r="C71" s="5" t="s">
        <v>177</v>
      </c>
      <c r="D71" s="6">
        <f>+D72+D73+D74+D75+D76+D80+D83</f>
        <v>40572880</v>
      </c>
      <c r="E71" s="6">
        <f>+E72+E73+E74+E75+E76+E80+E83</f>
        <v>18438140</v>
      </c>
      <c r="F71" s="6">
        <f>+F72+F73+F74+F75+F76+F80+F83</f>
        <v>5683424</v>
      </c>
    </row>
    <row r="72" spans="1:6" s="2" customFormat="1" ht="43.5" x14ac:dyDescent="0.25">
      <c r="A72" s="5"/>
      <c r="B72" s="5" t="s">
        <v>178</v>
      </c>
      <c r="C72" s="5" t="s">
        <v>179</v>
      </c>
      <c r="D72" s="6">
        <v>530000</v>
      </c>
      <c r="E72" s="6">
        <v>150000</v>
      </c>
      <c r="F72" s="6">
        <v>59900</v>
      </c>
    </row>
    <row r="73" spans="1:6" s="2" customFormat="1" ht="22.5" x14ac:dyDescent="0.25">
      <c r="A73" s="5"/>
      <c r="B73" s="5" t="s">
        <v>181</v>
      </c>
      <c r="C73" s="5" t="s">
        <v>182</v>
      </c>
      <c r="D73" s="6">
        <v>4123150</v>
      </c>
      <c r="E73" s="6">
        <v>0</v>
      </c>
      <c r="F73" s="6">
        <v>0</v>
      </c>
    </row>
    <row r="74" spans="1:6" s="2" customFormat="1" ht="33" x14ac:dyDescent="0.25">
      <c r="A74" s="5"/>
      <c r="B74" s="5" t="s">
        <v>184</v>
      </c>
      <c r="C74" s="5" t="s">
        <v>185</v>
      </c>
      <c r="D74" s="6">
        <v>1690000</v>
      </c>
      <c r="E74" s="6">
        <v>850000</v>
      </c>
      <c r="F74" s="6">
        <v>818375</v>
      </c>
    </row>
    <row r="75" spans="1:6" s="2" customFormat="1" ht="33" x14ac:dyDescent="0.25">
      <c r="A75" s="5"/>
      <c r="B75" s="5" t="s">
        <v>186</v>
      </c>
      <c r="C75" s="5" t="s">
        <v>187</v>
      </c>
      <c r="D75" s="6">
        <v>19336300</v>
      </c>
      <c r="E75" s="6">
        <v>6320000</v>
      </c>
      <c r="F75" s="6">
        <v>0</v>
      </c>
    </row>
    <row r="76" spans="1:6" s="2" customFormat="1" ht="33" x14ac:dyDescent="0.25">
      <c r="A76" s="5"/>
      <c r="B76" s="5" t="s">
        <v>188</v>
      </c>
      <c r="C76" s="5" t="s">
        <v>189</v>
      </c>
      <c r="D76" s="6">
        <f>D77+D78+D79</f>
        <v>10755300</v>
      </c>
      <c r="E76" s="6">
        <f>E77+E78+E79</f>
        <v>9589600</v>
      </c>
      <c r="F76" s="6">
        <f>F77+F78+F79</f>
        <v>4805149</v>
      </c>
    </row>
    <row r="77" spans="1:6" s="2" customFormat="1" x14ac:dyDescent="0.25">
      <c r="A77" s="5"/>
      <c r="B77" s="5" t="s">
        <v>190</v>
      </c>
      <c r="C77" s="5" t="s">
        <v>191</v>
      </c>
      <c r="D77" s="6">
        <v>8895030</v>
      </c>
      <c r="E77" s="6">
        <v>7925030</v>
      </c>
      <c r="F77" s="6">
        <v>4245631</v>
      </c>
    </row>
    <row r="78" spans="1:6" s="2" customFormat="1" x14ac:dyDescent="0.25">
      <c r="A78" s="5"/>
      <c r="B78" s="5" t="s">
        <v>192</v>
      </c>
      <c r="C78" s="5" t="s">
        <v>193</v>
      </c>
      <c r="D78" s="6">
        <v>0</v>
      </c>
      <c r="E78" s="6">
        <v>0</v>
      </c>
      <c r="F78" s="6">
        <v>11313</v>
      </c>
    </row>
    <row r="79" spans="1:6" s="2" customFormat="1" x14ac:dyDescent="0.25">
      <c r="A79" s="5"/>
      <c r="B79" s="5" t="s">
        <v>194</v>
      </c>
      <c r="C79" s="5" t="s">
        <v>195</v>
      </c>
      <c r="D79" s="6">
        <v>1860270</v>
      </c>
      <c r="E79" s="6">
        <v>1664570</v>
      </c>
      <c r="F79" s="6">
        <v>548205</v>
      </c>
    </row>
    <row r="80" spans="1:6" s="2" customFormat="1" ht="22.5" x14ac:dyDescent="0.25">
      <c r="A80" s="5"/>
      <c r="B80" s="5" t="s">
        <v>196</v>
      </c>
      <c r="C80" s="5" t="s">
        <v>197</v>
      </c>
      <c r="D80" s="6">
        <f>D81+D82</f>
        <v>782870</v>
      </c>
      <c r="E80" s="6">
        <f>E81+E82</f>
        <v>133100</v>
      </c>
      <c r="F80" s="6">
        <f>F81+F82</f>
        <v>0</v>
      </c>
    </row>
    <row r="81" spans="1:6" s="2" customFormat="1" x14ac:dyDescent="0.25">
      <c r="A81" s="5"/>
      <c r="B81" s="5" t="s">
        <v>198</v>
      </c>
      <c r="C81" s="5" t="s">
        <v>199</v>
      </c>
      <c r="D81" s="6">
        <v>641000</v>
      </c>
      <c r="E81" s="6">
        <v>104000</v>
      </c>
      <c r="F81" s="6">
        <v>0</v>
      </c>
    </row>
    <row r="82" spans="1:6" s="2" customFormat="1" x14ac:dyDescent="0.25">
      <c r="A82" s="5"/>
      <c r="B82" s="5" t="s">
        <v>194</v>
      </c>
      <c r="C82" s="5" t="s">
        <v>200</v>
      </c>
      <c r="D82" s="6">
        <v>141870</v>
      </c>
      <c r="E82" s="6">
        <v>29100</v>
      </c>
      <c r="F82" s="6">
        <v>0</v>
      </c>
    </row>
    <row r="83" spans="1:6" s="2" customFormat="1" ht="43.5" x14ac:dyDescent="0.25">
      <c r="A83" s="5"/>
      <c r="B83" s="5" t="s">
        <v>201</v>
      </c>
      <c r="C83" s="5" t="s">
        <v>202</v>
      </c>
      <c r="D83" s="6">
        <f>+D84</f>
        <v>3355260</v>
      </c>
      <c r="E83" s="6">
        <f>+E84</f>
        <v>1395440</v>
      </c>
      <c r="F83" s="6">
        <f>+F84</f>
        <v>0</v>
      </c>
    </row>
    <row r="84" spans="1:6" s="2" customFormat="1" ht="43.5" x14ac:dyDescent="0.25">
      <c r="A84" s="5"/>
      <c r="B84" s="5" t="s">
        <v>203</v>
      </c>
      <c r="C84" s="5" t="s">
        <v>204</v>
      </c>
      <c r="D84" s="6">
        <v>3355260</v>
      </c>
      <c r="E84" s="6">
        <v>1395440</v>
      </c>
      <c r="F84" s="6">
        <v>0</v>
      </c>
    </row>
    <row r="85" spans="1:6" s="2" customFormat="1" ht="33" x14ac:dyDescent="0.25">
      <c r="A85" s="5"/>
      <c r="B85" s="5" t="s">
        <v>205</v>
      </c>
      <c r="C85" s="5" t="s">
        <v>206</v>
      </c>
      <c r="D85" s="6">
        <f>+D86+D87</f>
        <v>11255290</v>
      </c>
      <c r="E85" s="6">
        <f>+E86+E87</f>
        <v>0</v>
      </c>
      <c r="F85" s="6">
        <f>+F86+F87</f>
        <v>0</v>
      </c>
    </row>
    <row r="86" spans="1:6" s="2" customFormat="1" ht="43.5" x14ac:dyDescent="0.25">
      <c r="A86" s="5"/>
      <c r="B86" s="5" t="s">
        <v>207</v>
      </c>
      <c r="C86" s="5" t="s">
        <v>208</v>
      </c>
      <c r="D86" s="6">
        <v>4950890</v>
      </c>
      <c r="E86" s="6">
        <v>0</v>
      </c>
      <c r="F86" s="6">
        <v>0</v>
      </c>
    </row>
    <row r="87" spans="1:6" s="2" customFormat="1" ht="22.5" x14ac:dyDescent="0.25">
      <c r="A87" s="5"/>
      <c r="B87" s="5" t="s">
        <v>209</v>
      </c>
      <c r="C87" s="5" t="s">
        <v>210</v>
      </c>
      <c r="D87" s="6">
        <v>6304400</v>
      </c>
      <c r="E87" s="6">
        <v>0</v>
      </c>
      <c r="F87" s="6">
        <v>0</v>
      </c>
    </row>
    <row r="88" spans="1:6" s="2" customFormat="1" ht="33" x14ac:dyDescent="0.25">
      <c r="A88" s="5"/>
      <c r="B88" s="5" t="s">
        <v>211</v>
      </c>
      <c r="C88" s="5" t="s">
        <v>212</v>
      </c>
      <c r="D88" s="6">
        <f>+D89+D92</f>
        <v>23173230</v>
      </c>
      <c r="E88" s="6">
        <f>+E89+E92</f>
        <v>10432000</v>
      </c>
      <c r="F88" s="6">
        <f>+F89+F92</f>
        <v>443817</v>
      </c>
    </row>
    <row r="89" spans="1:6" s="2" customFormat="1" ht="22.5" x14ac:dyDescent="0.25">
      <c r="A89" s="5"/>
      <c r="B89" s="5" t="s">
        <v>213</v>
      </c>
      <c r="C89" s="5" t="s">
        <v>214</v>
      </c>
      <c r="D89" s="6">
        <f>D90+D91</f>
        <v>21816230</v>
      </c>
      <c r="E89" s="6">
        <f>E90+E91</f>
        <v>9075000</v>
      </c>
      <c r="F89" s="6">
        <f>F90+F91</f>
        <v>0</v>
      </c>
    </row>
    <row r="90" spans="1:6" s="2" customFormat="1" ht="22.5" x14ac:dyDescent="0.25">
      <c r="A90" s="5"/>
      <c r="B90" s="5" t="s">
        <v>215</v>
      </c>
      <c r="C90" s="5" t="s">
        <v>216</v>
      </c>
      <c r="D90" s="6">
        <v>21716230</v>
      </c>
      <c r="E90" s="6">
        <v>8975000</v>
      </c>
      <c r="F90" s="6">
        <v>0</v>
      </c>
    </row>
    <row r="91" spans="1:6" s="2" customFormat="1" ht="22.5" x14ac:dyDescent="0.25">
      <c r="A91" s="5"/>
      <c r="B91" s="5" t="s">
        <v>217</v>
      </c>
      <c r="C91" s="5" t="s">
        <v>218</v>
      </c>
      <c r="D91" s="6">
        <v>100000</v>
      </c>
      <c r="E91" s="6">
        <v>100000</v>
      </c>
      <c r="F91" s="6">
        <v>0</v>
      </c>
    </row>
    <row r="92" spans="1:6" s="2" customFormat="1" ht="22.5" x14ac:dyDescent="0.25">
      <c r="A92" s="5"/>
      <c r="B92" s="5" t="s">
        <v>219</v>
      </c>
      <c r="C92" s="5" t="s">
        <v>220</v>
      </c>
      <c r="D92" s="6">
        <f>+D93</f>
        <v>1357000</v>
      </c>
      <c r="E92" s="6">
        <f>+E93</f>
        <v>1357000</v>
      </c>
      <c r="F92" s="6">
        <f>+F93</f>
        <v>443817</v>
      </c>
    </row>
    <row r="93" spans="1:6" s="2" customFormat="1" x14ac:dyDescent="0.25">
      <c r="A93" s="5"/>
      <c r="B93" s="5" t="s">
        <v>221</v>
      </c>
      <c r="C93" s="5" t="s">
        <v>222</v>
      </c>
      <c r="D93" s="6">
        <v>1357000</v>
      </c>
      <c r="E93" s="6">
        <v>1357000</v>
      </c>
      <c r="F93" s="6">
        <v>443817</v>
      </c>
    </row>
    <row r="94" spans="1:6" s="2" customFormat="1" x14ac:dyDescent="0.25">
      <c r="A94" s="3"/>
      <c r="B94" s="3"/>
      <c r="C94" s="3"/>
      <c r="D94" s="4"/>
      <c r="E94" s="4"/>
      <c r="F94" s="4"/>
    </row>
    <row r="96" spans="1:6" ht="39.75" customHeight="1" x14ac:dyDescent="0.25">
      <c r="A96" s="12" t="s">
        <v>228</v>
      </c>
      <c r="B96" s="12"/>
      <c r="C96" s="12"/>
      <c r="D96" s="12"/>
      <c r="E96" s="12"/>
      <c r="F96" s="12"/>
    </row>
    <row r="97" spans="1:6" x14ac:dyDescent="0.25">
      <c r="A97" s="13" t="s">
        <v>4</v>
      </c>
      <c r="B97" s="13"/>
      <c r="C97" s="13"/>
      <c r="D97" s="13"/>
      <c r="E97" s="13"/>
      <c r="F97" s="13"/>
    </row>
    <row r="98" spans="1:6" ht="15.75" thickBot="1" x14ac:dyDescent="0.3"/>
    <row r="99" spans="1:6" ht="15.75" thickBot="1" x14ac:dyDescent="0.3">
      <c r="A99" s="14" t="s">
        <v>5</v>
      </c>
      <c r="B99" s="14"/>
      <c r="C99" s="14" t="s">
        <v>7</v>
      </c>
      <c r="D99" s="14" t="s">
        <v>9</v>
      </c>
      <c r="E99" s="14" t="s">
        <v>10</v>
      </c>
      <c r="F99" s="14" t="s">
        <v>16</v>
      </c>
    </row>
    <row r="100" spans="1:6" ht="15.75" thickBot="1" x14ac:dyDescent="0.3">
      <c r="A100" s="14"/>
      <c r="B100" s="14"/>
      <c r="C100" s="14"/>
      <c r="D100" s="14"/>
      <c r="E100" s="14"/>
      <c r="F100" s="14"/>
    </row>
    <row r="101" spans="1:6" x14ac:dyDescent="0.25">
      <c r="A101" s="14"/>
      <c r="B101" s="14"/>
      <c r="C101" s="14"/>
      <c r="D101" s="14"/>
      <c r="E101" s="14"/>
      <c r="F101" s="14"/>
    </row>
    <row r="102" spans="1:6" ht="15.75" thickBot="1" x14ac:dyDescent="0.3">
      <c r="A102" s="14"/>
      <c r="B102" s="14"/>
      <c r="C102" s="14"/>
      <c r="D102" s="14"/>
      <c r="E102" s="14"/>
      <c r="F102" s="14"/>
    </row>
    <row r="103" spans="1:6" ht="15.75" thickBot="1" x14ac:dyDescent="0.3">
      <c r="A103" s="10" t="s">
        <v>6</v>
      </c>
      <c r="B103" s="11"/>
      <c r="C103" s="1" t="s">
        <v>8</v>
      </c>
      <c r="D103" s="1">
        <v>1</v>
      </c>
      <c r="E103" s="1">
        <v>2</v>
      </c>
      <c r="F103" s="1">
        <v>6</v>
      </c>
    </row>
    <row r="104" spans="1:6" ht="22.5" x14ac:dyDescent="0.25">
      <c r="A104" s="5"/>
      <c r="B104" s="5" t="s">
        <v>229</v>
      </c>
      <c r="C104" s="5" t="s">
        <v>22</v>
      </c>
      <c r="D104" s="6">
        <f>D105+D156</f>
        <v>56009360</v>
      </c>
      <c r="E104" s="6">
        <f>E105+E156</f>
        <v>32757660</v>
      </c>
      <c r="F104" s="6">
        <f>F105+F156</f>
        <v>32530088</v>
      </c>
    </row>
    <row r="105" spans="1:6" x14ac:dyDescent="0.25">
      <c r="A105" s="5"/>
      <c r="B105" s="5" t="s">
        <v>27</v>
      </c>
      <c r="C105" s="5" t="s">
        <v>28</v>
      </c>
      <c r="D105" s="6">
        <f>D106+D139</f>
        <v>53789360</v>
      </c>
      <c r="E105" s="6">
        <f>E106+E139</f>
        <v>31757660</v>
      </c>
      <c r="F105" s="6">
        <f>F106+F139</f>
        <v>31651813</v>
      </c>
    </row>
    <row r="106" spans="1:6" ht="22.5" x14ac:dyDescent="0.25">
      <c r="A106" s="5"/>
      <c r="B106" s="5" t="s">
        <v>30</v>
      </c>
      <c r="C106" s="5" t="s">
        <v>31</v>
      </c>
      <c r="D106" s="6">
        <f>D107+D113+D124+D136</f>
        <v>45848500</v>
      </c>
      <c r="E106" s="6">
        <f>E107+E113+E124+E136</f>
        <v>27213600</v>
      </c>
      <c r="F106" s="6">
        <f>F107+F113+F124+F136</f>
        <v>25857051</v>
      </c>
    </row>
    <row r="107" spans="1:6" ht="22.5" x14ac:dyDescent="0.25">
      <c r="A107" s="5"/>
      <c r="B107" s="5" t="s">
        <v>32</v>
      </c>
      <c r="C107" s="5" t="s">
        <v>33</v>
      </c>
      <c r="D107" s="6">
        <f>+D108</f>
        <v>17040000</v>
      </c>
      <c r="E107" s="6">
        <f>+E108</f>
        <v>10505000</v>
      </c>
      <c r="F107" s="6">
        <f>+F108</f>
        <v>8507159</v>
      </c>
    </row>
    <row r="108" spans="1:6" ht="33" x14ac:dyDescent="0.25">
      <c r="A108" s="5"/>
      <c r="B108" s="5" t="s">
        <v>35</v>
      </c>
      <c r="C108" s="5" t="s">
        <v>36</v>
      </c>
      <c r="D108" s="6">
        <f>D109+D111</f>
        <v>17040000</v>
      </c>
      <c r="E108" s="6">
        <f>E109+E111</f>
        <v>10505000</v>
      </c>
      <c r="F108" s="6">
        <f>F109+F111</f>
        <v>8507159</v>
      </c>
    </row>
    <row r="109" spans="1:6" x14ac:dyDescent="0.25">
      <c r="A109" s="5"/>
      <c r="B109" s="5" t="s">
        <v>37</v>
      </c>
      <c r="C109" s="5" t="s">
        <v>38</v>
      </c>
      <c r="D109" s="6">
        <f>+D110</f>
        <v>315000</v>
      </c>
      <c r="E109" s="6">
        <f>+E110</f>
        <v>180000</v>
      </c>
      <c r="F109" s="6">
        <f>+F110</f>
        <v>177559</v>
      </c>
    </row>
    <row r="110" spans="1:6" ht="22.5" x14ac:dyDescent="0.25">
      <c r="A110" s="5"/>
      <c r="B110" s="5" t="s">
        <v>40</v>
      </c>
      <c r="C110" s="5" t="s">
        <v>41</v>
      </c>
      <c r="D110" s="6">
        <v>315000</v>
      </c>
      <c r="E110" s="6">
        <v>180000</v>
      </c>
      <c r="F110" s="6">
        <v>177559</v>
      </c>
    </row>
    <row r="111" spans="1:6" ht="22.5" x14ac:dyDescent="0.25">
      <c r="A111" s="5"/>
      <c r="B111" s="5" t="s">
        <v>43</v>
      </c>
      <c r="C111" s="5" t="s">
        <v>44</v>
      </c>
      <c r="D111" s="6">
        <f>D112</f>
        <v>16725000</v>
      </c>
      <c r="E111" s="6">
        <f>E112</f>
        <v>10325000</v>
      </c>
      <c r="F111" s="6">
        <f>F112</f>
        <v>8329600</v>
      </c>
    </row>
    <row r="112" spans="1:6" x14ac:dyDescent="0.25">
      <c r="A112" s="5"/>
      <c r="B112" s="5" t="s">
        <v>45</v>
      </c>
      <c r="C112" s="5" t="s">
        <v>46</v>
      </c>
      <c r="D112" s="6">
        <v>16725000</v>
      </c>
      <c r="E112" s="6">
        <v>10325000</v>
      </c>
      <c r="F112" s="6">
        <v>8329600</v>
      </c>
    </row>
    <row r="113" spans="1:6" ht="22.5" x14ac:dyDescent="0.25">
      <c r="A113" s="5"/>
      <c r="B113" s="5" t="s">
        <v>48</v>
      </c>
      <c r="C113" s="5" t="s">
        <v>49</v>
      </c>
      <c r="D113" s="6">
        <f>D114</f>
        <v>9440500</v>
      </c>
      <c r="E113" s="6">
        <f>E114</f>
        <v>6567600</v>
      </c>
      <c r="F113" s="6">
        <f>F114</f>
        <v>7355350</v>
      </c>
    </row>
    <row r="114" spans="1:6" ht="22.5" x14ac:dyDescent="0.25">
      <c r="A114" s="5"/>
      <c r="B114" s="5" t="s">
        <v>51</v>
      </c>
      <c r="C114" s="5" t="s">
        <v>52</v>
      </c>
      <c r="D114" s="6">
        <f>D115+D118+D122+D123</f>
        <v>9440500</v>
      </c>
      <c r="E114" s="6">
        <f>E115+E118+E122+E123</f>
        <v>6567600</v>
      </c>
      <c r="F114" s="6">
        <f>F115+F118+F122+F123</f>
        <v>7355350</v>
      </c>
    </row>
    <row r="115" spans="1:6" ht="22.5" x14ac:dyDescent="0.25">
      <c r="A115" s="5"/>
      <c r="B115" s="5" t="s">
        <v>54</v>
      </c>
      <c r="C115" s="5" t="s">
        <v>55</v>
      </c>
      <c r="D115" s="6">
        <f>D116+D117</f>
        <v>7073000</v>
      </c>
      <c r="E115" s="6">
        <f>E116+E117</f>
        <v>5023000</v>
      </c>
      <c r="F115" s="6">
        <f>F116+F117</f>
        <v>5550385</v>
      </c>
    </row>
    <row r="116" spans="1:6" x14ac:dyDescent="0.25">
      <c r="A116" s="5"/>
      <c r="B116" s="5" t="s">
        <v>57</v>
      </c>
      <c r="C116" s="5" t="s">
        <v>58</v>
      </c>
      <c r="D116" s="6">
        <v>4353000</v>
      </c>
      <c r="E116" s="6">
        <v>2703000</v>
      </c>
      <c r="F116" s="6">
        <v>2989779</v>
      </c>
    </row>
    <row r="117" spans="1:6" x14ac:dyDescent="0.25">
      <c r="A117" s="5"/>
      <c r="B117" s="5" t="s">
        <v>60</v>
      </c>
      <c r="C117" s="5" t="s">
        <v>61</v>
      </c>
      <c r="D117" s="6">
        <v>2720000</v>
      </c>
      <c r="E117" s="6">
        <v>2320000</v>
      </c>
      <c r="F117" s="6">
        <v>2560606</v>
      </c>
    </row>
    <row r="118" spans="1:6" ht="22.5" x14ac:dyDescent="0.25">
      <c r="A118" s="5"/>
      <c r="B118" s="5" t="s">
        <v>63</v>
      </c>
      <c r="C118" s="5" t="s">
        <v>64</v>
      </c>
      <c r="D118" s="6">
        <f>D119+D120+D121</f>
        <v>1884500</v>
      </c>
      <c r="E118" s="6">
        <f>E119+E120+E121</f>
        <v>1281600</v>
      </c>
      <c r="F118" s="6">
        <f>F119+F120+F121</f>
        <v>1532529</v>
      </c>
    </row>
    <row r="119" spans="1:6" x14ac:dyDescent="0.25">
      <c r="A119" s="5"/>
      <c r="B119" s="5" t="s">
        <v>66</v>
      </c>
      <c r="C119" s="5" t="s">
        <v>67</v>
      </c>
      <c r="D119" s="6">
        <v>1297000</v>
      </c>
      <c r="E119" s="6">
        <v>825600</v>
      </c>
      <c r="F119" s="6">
        <v>977483</v>
      </c>
    </row>
    <row r="120" spans="1:6" ht="22.5" x14ac:dyDescent="0.25">
      <c r="A120" s="5"/>
      <c r="B120" s="5" t="s">
        <v>69</v>
      </c>
      <c r="C120" s="5" t="s">
        <v>70</v>
      </c>
      <c r="D120" s="6">
        <v>228500</v>
      </c>
      <c r="E120" s="6">
        <v>172000</v>
      </c>
      <c r="F120" s="6">
        <v>211692</v>
      </c>
    </row>
    <row r="121" spans="1:6" x14ac:dyDescent="0.25">
      <c r="A121" s="5"/>
      <c r="B121" s="5" t="s">
        <v>72</v>
      </c>
      <c r="C121" s="5" t="s">
        <v>73</v>
      </c>
      <c r="D121" s="6">
        <v>359000</v>
      </c>
      <c r="E121" s="6">
        <v>284000</v>
      </c>
      <c r="F121" s="6">
        <v>343354</v>
      </c>
    </row>
    <row r="122" spans="1:6" x14ac:dyDescent="0.25">
      <c r="A122" s="5"/>
      <c r="B122" s="5" t="s">
        <v>75</v>
      </c>
      <c r="C122" s="5" t="s">
        <v>76</v>
      </c>
      <c r="D122" s="6">
        <v>273000</v>
      </c>
      <c r="E122" s="6">
        <v>113000</v>
      </c>
      <c r="F122" s="6">
        <v>77185</v>
      </c>
    </row>
    <row r="123" spans="1:6" x14ac:dyDescent="0.25">
      <c r="A123" s="5"/>
      <c r="B123" s="5" t="s">
        <v>78</v>
      </c>
      <c r="C123" s="5" t="s">
        <v>79</v>
      </c>
      <c r="D123" s="6">
        <v>210000</v>
      </c>
      <c r="E123" s="6">
        <v>150000</v>
      </c>
      <c r="F123" s="6">
        <v>195251</v>
      </c>
    </row>
    <row r="124" spans="1:6" ht="22.5" x14ac:dyDescent="0.25">
      <c r="A124" s="5"/>
      <c r="B124" s="5" t="s">
        <v>81</v>
      </c>
      <c r="C124" s="5" t="s">
        <v>82</v>
      </c>
      <c r="D124" s="6">
        <f>D125+D128+D130</f>
        <v>19368000</v>
      </c>
      <c r="E124" s="6">
        <f>E125+E128+E130</f>
        <v>10141000</v>
      </c>
      <c r="F124" s="6">
        <f>F125+F128+F130</f>
        <v>9994535</v>
      </c>
    </row>
    <row r="125" spans="1:6" ht="22.5" x14ac:dyDescent="0.25">
      <c r="A125" s="5"/>
      <c r="B125" s="5" t="s">
        <v>83</v>
      </c>
      <c r="C125" s="5" t="s">
        <v>84</v>
      </c>
      <c r="D125" s="6">
        <f>+D126+D127</f>
        <v>16611000</v>
      </c>
      <c r="E125" s="6">
        <f>+E126+E127</f>
        <v>8216000</v>
      </c>
      <c r="F125" s="6">
        <f>+F126+F127</f>
        <v>7693812</v>
      </c>
    </row>
    <row r="126" spans="1:6" ht="43.5" x14ac:dyDescent="0.25">
      <c r="A126" s="5"/>
      <c r="B126" s="5" t="s">
        <v>86</v>
      </c>
      <c r="C126" s="5" t="s">
        <v>87</v>
      </c>
      <c r="D126" s="6">
        <v>11916000</v>
      </c>
      <c r="E126" s="6">
        <v>5916000</v>
      </c>
      <c r="F126" s="6">
        <v>5468159</v>
      </c>
    </row>
    <row r="127" spans="1:6" ht="22.5" x14ac:dyDescent="0.25">
      <c r="A127" s="5"/>
      <c r="B127" s="5" t="s">
        <v>88</v>
      </c>
      <c r="C127" s="5" t="s">
        <v>89</v>
      </c>
      <c r="D127" s="6">
        <v>4695000</v>
      </c>
      <c r="E127" s="6">
        <v>2300000</v>
      </c>
      <c r="F127" s="6">
        <v>2225653</v>
      </c>
    </row>
    <row r="128" spans="1:6" ht="22.5" x14ac:dyDescent="0.25">
      <c r="A128" s="5"/>
      <c r="B128" s="5" t="s">
        <v>90</v>
      </c>
      <c r="C128" s="5" t="s">
        <v>91</v>
      </c>
      <c r="D128" s="6">
        <f>D129</f>
        <v>1000</v>
      </c>
      <c r="E128" s="6">
        <f>E129</f>
        <v>1000</v>
      </c>
      <c r="F128" s="6">
        <f>F129</f>
        <v>125</v>
      </c>
    </row>
    <row r="129" spans="1:6" x14ac:dyDescent="0.25">
      <c r="A129" s="5"/>
      <c r="B129" s="5" t="s">
        <v>93</v>
      </c>
      <c r="C129" s="5" t="s">
        <v>94</v>
      </c>
      <c r="D129" s="6">
        <v>1000</v>
      </c>
      <c r="E129" s="6">
        <v>1000</v>
      </c>
      <c r="F129" s="6">
        <v>125</v>
      </c>
    </row>
    <row r="130" spans="1:6" ht="33" x14ac:dyDescent="0.25">
      <c r="A130" s="5"/>
      <c r="B130" s="5" t="s">
        <v>96</v>
      </c>
      <c r="C130" s="5" t="s">
        <v>97</v>
      </c>
      <c r="D130" s="6">
        <f>D131+D134+D135</f>
        <v>2756000</v>
      </c>
      <c r="E130" s="6">
        <f>E131+E134+E135</f>
        <v>1924000</v>
      </c>
      <c r="F130" s="6">
        <f>F131+F134+F135</f>
        <v>2300598</v>
      </c>
    </row>
    <row r="131" spans="1:6" ht="22.5" x14ac:dyDescent="0.25">
      <c r="A131" s="5"/>
      <c r="B131" s="5" t="s">
        <v>99</v>
      </c>
      <c r="C131" s="5" t="s">
        <v>100</v>
      </c>
      <c r="D131" s="6">
        <f>D132+D133</f>
        <v>2093000</v>
      </c>
      <c r="E131" s="6">
        <f>E132+E133</f>
        <v>1510000</v>
      </c>
      <c r="F131" s="6">
        <f>F132+F133</f>
        <v>1826792</v>
      </c>
    </row>
    <row r="132" spans="1:6" ht="22.5" x14ac:dyDescent="0.25">
      <c r="A132" s="5"/>
      <c r="B132" s="5" t="s">
        <v>102</v>
      </c>
      <c r="C132" s="5" t="s">
        <v>103</v>
      </c>
      <c r="D132" s="6">
        <v>1645000</v>
      </c>
      <c r="E132" s="6">
        <v>1200000</v>
      </c>
      <c r="F132" s="6">
        <v>1439071</v>
      </c>
    </row>
    <row r="133" spans="1:6" ht="22.5" x14ac:dyDescent="0.25">
      <c r="A133" s="5"/>
      <c r="B133" s="5" t="s">
        <v>105</v>
      </c>
      <c r="C133" s="5" t="s">
        <v>106</v>
      </c>
      <c r="D133" s="6">
        <v>448000</v>
      </c>
      <c r="E133" s="6">
        <v>310000</v>
      </c>
      <c r="F133" s="6">
        <v>387721</v>
      </c>
    </row>
    <row r="134" spans="1:6" ht="22.5" x14ac:dyDescent="0.25">
      <c r="A134" s="5"/>
      <c r="B134" s="5" t="s">
        <v>108</v>
      </c>
      <c r="C134" s="5" t="s">
        <v>109</v>
      </c>
      <c r="D134" s="6">
        <v>549000</v>
      </c>
      <c r="E134" s="6">
        <v>315000</v>
      </c>
      <c r="F134" s="6">
        <v>378092</v>
      </c>
    </row>
    <row r="135" spans="1:6" ht="22.5" x14ac:dyDescent="0.25">
      <c r="A135" s="5"/>
      <c r="B135" s="5" t="s">
        <v>111</v>
      </c>
      <c r="C135" s="5" t="s">
        <v>112</v>
      </c>
      <c r="D135" s="6">
        <v>114000</v>
      </c>
      <c r="E135" s="6">
        <v>99000</v>
      </c>
      <c r="F135" s="6">
        <v>95714</v>
      </c>
    </row>
    <row r="136" spans="1:6" ht="22.5" x14ac:dyDescent="0.25">
      <c r="A136" s="5"/>
      <c r="B136" s="5" t="s">
        <v>114</v>
      </c>
      <c r="C136" s="5" t="s">
        <v>115</v>
      </c>
      <c r="D136" s="6">
        <f>D137</f>
        <v>0</v>
      </c>
      <c r="E136" s="6">
        <f>E137</f>
        <v>0</v>
      </c>
      <c r="F136" s="6">
        <f t="shared" ref="F136:F137" si="3">F137</f>
        <v>7</v>
      </c>
    </row>
    <row r="137" spans="1:6" x14ac:dyDescent="0.25">
      <c r="A137" s="5"/>
      <c r="B137" s="5" t="s">
        <v>117</v>
      </c>
      <c r="C137" s="5" t="s">
        <v>118</v>
      </c>
      <c r="D137" s="6">
        <f>D138</f>
        <v>0</v>
      </c>
      <c r="E137" s="6">
        <f>E138</f>
        <v>0</v>
      </c>
      <c r="F137" s="6">
        <f t="shared" si="3"/>
        <v>7</v>
      </c>
    </row>
    <row r="138" spans="1:6" x14ac:dyDescent="0.25">
      <c r="A138" s="5"/>
      <c r="B138" s="5" t="s">
        <v>120</v>
      </c>
      <c r="C138" s="5" t="s">
        <v>121</v>
      </c>
      <c r="D138" s="6">
        <v>0</v>
      </c>
      <c r="E138" s="6">
        <v>0</v>
      </c>
      <c r="F138" s="6">
        <v>7</v>
      </c>
    </row>
    <row r="139" spans="1:6" x14ac:dyDescent="0.25">
      <c r="A139" s="5"/>
      <c r="B139" s="5" t="s">
        <v>123</v>
      </c>
      <c r="C139" s="5" t="s">
        <v>124</v>
      </c>
      <c r="D139" s="6">
        <f>D140+D144</f>
        <v>7940860</v>
      </c>
      <c r="E139" s="6">
        <f>E140+E144</f>
        <v>4544060</v>
      </c>
      <c r="F139" s="6">
        <f>F140+F144</f>
        <v>5794762</v>
      </c>
    </row>
    <row r="140" spans="1:6" ht="22.5" x14ac:dyDescent="0.25">
      <c r="A140" s="5"/>
      <c r="B140" s="5" t="s">
        <v>125</v>
      </c>
      <c r="C140" s="5" t="s">
        <v>126</v>
      </c>
      <c r="D140" s="6">
        <f>D141</f>
        <v>1804000</v>
      </c>
      <c r="E140" s="6">
        <f>E141</f>
        <v>1244000</v>
      </c>
      <c r="F140" s="6">
        <f>F141</f>
        <v>1157712</v>
      </c>
    </row>
    <row r="141" spans="1:6" ht="22.5" x14ac:dyDescent="0.25">
      <c r="A141" s="5"/>
      <c r="B141" s="5" t="s">
        <v>127</v>
      </c>
      <c r="C141" s="5" t="s">
        <v>128</v>
      </c>
      <c r="D141" s="6">
        <f>+D142</f>
        <v>1804000</v>
      </c>
      <c r="E141" s="6">
        <f>+E142</f>
        <v>1244000</v>
      </c>
      <c r="F141" s="6">
        <f t="shared" ref="F141:F142" si="4">+F142</f>
        <v>1157712</v>
      </c>
    </row>
    <row r="142" spans="1:6" x14ac:dyDescent="0.25">
      <c r="A142" s="5"/>
      <c r="B142" s="5" t="s">
        <v>129</v>
      </c>
      <c r="C142" s="5" t="s">
        <v>130</v>
      </c>
      <c r="D142" s="6">
        <f>+D143</f>
        <v>1804000</v>
      </c>
      <c r="E142" s="6">
        <f>+E143</f>
        <v>1244000</v>
      </c>
      <c r="F142" s="6">
        <f t="shared" si="4"/>
        <v>1157712</v>
      </c>
    </row>
    <row r="143" spans="1:6" ht="22.5" x14ac:dyDescent="0.25">
      <c r="A143" s="5"/>
      <c r="B143" s="5" t="s">
        <v>131</v>
      </c>
      <c r="C143" s="5" t="s">
        <v>132</v>
      </c>
      <c r="D143" s="6">
        <v>1804000</v>
      </c>
      <c r="E143" s="6">
        <v>1244000</v>
      </c>
      <c r="F143" s="6">
        <v>1157712</v>
      </c>
    </row>
    <row r="144" spans="1:6" ht="22.5" x14ac:dyDescent="0.25">
      <c r="A144" s="5"/>
      <c r="B144" s="5" t="s">
        <v>134</v>
      </c>
      <c r="C144" s="5" t="s">
        <v>135</v>
      </c>
      <c r="D144" s="6">
        <f>D145+D148+D151+D154</f>
        <v>6136860</v>
      </c>
      <c r="E144" s="6">
        <f>E145+E148+E151+E154</f>
        <v>3300060</v>
      </c>
      <c r="F144" s="6">
        <f>F145+F148+F151+F154</f>
        <v>4637050</v>
      </c>
    </row>
    <row r="145" spans="1:6" ht="43.5" x14ac:dyDescent="0.25">
      <c r="A145" s="5"/>
      <c r="B145" s="5" t="s">
        <v>136</v>
      </c>
      <c r="C145" s="5" t="s">
        <v>137</v>
      </c>
      <c r="D145" s="6">
        <f>D146+D147</f>
        <v>6020000</v>
      </c>
      <c r="E145" s="6">
        <f>E146+E147</f>
        <v>4028400</v>
      </c>
      <c r="F145" s="6">
        <f>F146+F147</f>
        <v>4852599</v>
      </c>
    </row>
    <row r="146" spans="1:6" x14ac:dyDescent="0.25">
      <c r="A146" s="5"/>
      <c r="B146" s="5" t="s">
        <v>138</v>
      </c>
      <c r="C146" s="5" t="s">
        <v>139</v>
      </c>
      <c r="D146" s="6">
        <v>20000</v>
      </c>
      <c r="E146" s="6">
        <v>6000</v>
      </c>
      <c r="F146" s="6">
        <v>715</v>
      </c>
    </row>
    <row r="147" spans="1:6" ht="22.5" x14ac:dyDescent="0.25">
      <c r="A147" s="5"/>
      <c r="B147" s="5" t="s">
        <v>140</v>
      </c>
      <c r="C147" s="5" t="s">
        <v>141</v>
      </c>
      <c r="D147" s="6">
        <v>6000000</v>
      </c>
      <c r="E147" s="6">
        <v>4022400</v>
      </c>
      <c r="F147" s="6">
        <v>4851884</v>
      </c>
    </row>
    <row r="148" spans="1:6" ht="22.5" x14ac:dyDescent="0.25">
      <c r="A148" s="5"/>
      <c r="B148" s="5" t="s">
        <v>143</v>
      </c>
      <c r="C148" s="5" t="s">
        <v>144</v>
      </c>
      <c r="D148" s="6">
        <f>D149</f>
        <v>805020</v>
      </c>
      <c r="E148" s="6">
        <f>E149</f>
        <v>390420</v>
      </c>
      <c r="F148" s="6">
        <f t="shared" ref="F148:F149" si="5">F149</f>
        <v>467699</v>
      </c>
    </row>
    <row r="149" spans="1:6" ht="22.5" x14ac:dyDescent="0.25">
      <c r="A149" s="5"/>
      <c r="B149" s="5" t="s">
        <v>145</v>
      </c>
      <c r="C149" s="5" t="s">
        <v>146</v>
      </c>
      <c r="D149" s="6">
        <f>D150</f>
        <v>805020</v>
      </c>
      <c r="E149" s="6">
        <f>E150</f>
        <v>390420</v>
      </c>
      <c r="F149" s="6">
        <f t="shared" si="5"/>
        <v>467699</v>
      </c>
    </row>
    <row r="150" spans="1:6" ht="22.5" x14ac:dyDescent="0.25">
      <c r="A150" s="5"/>
      <c r="B150" s="5" t="s">
        <v>148</v>
      </c>
      <c r="C150" s="5" t="s">
        <v>149</v>
      </c>
      <c r="D150" s="6">
        <v>805020</v>
      </c>
      <c r="E150" s="6">
        <v>390420</v>
      </c>
      <c r="F150" s="6">
        <v>467699</v>
      </c>
    </row>
    <row r="151" spans="1:6" ht="33" x14ac:dyDescent="0.25">
      <c r="A151" s="5"/>
      <c r="B151" s="5" t="s">
        <v>150</v>
      </c>
      <c r="C151" s="5" t="s">
        <v>151</v>
      </c>
      <c r="D151" s="6">
        <f>+D152+D153</f>
        <v>5843900</v>
      </c>
      <c r="E151" s="6">
        <f>+E152+E153</f>
        <v>3308000</v>
      </c>
      <c r="F151" s="6">
        <f>+F152+F153</f>
        <v>2267503</v>
      </c>
    </row>
    <row r="152" spans="1:6" x14ac:dyDescent="0.25">
      <c r="A152" s="5"/>
      <c r="B152" s="5" t="s">
        <v>153</v>
      </c>
      <c r="C152" s="5" t="s">
        <v>154</v>
      </c>
      <c r="D152" s="6">
        <v>5775900</v>
      </c>
      <c r="E152" s="6">
        <v>3278000</v>
      </c>
      <c r="F152" s="6">
        <v>2219629</v>
      </c>
    </row>
    <row r="153" spans="1:6" x14ac:dyDescent="0.25">
      <c r="A153" s="5"/>
      <c r="B153" s="5" t="s">
        <v>156</v>
      </c>
      <c r="C153" s="5" t="s">
        <v>157</v>
      </c>
      <c r="D153" s="6">
        <v>68000</v>
      </c>
      <c r="E153" s="6">
        <v>30000</v>
      </c>
      <c r="F153" s="6">
        <v>47874</v>
      </c>
    </row>
    <row r="154" spans="1:6" ht="22.5" x14ac:dyDescent="0.25">
      <c r="A154" s="5"/>
      <c r="B154" s="5" t="s">
        <v>249</v>
      </c>
      <c r="C154" s="5" t="s">
        <v>250</v>
      </c>
      <c r="D154" s="6">
        <f>+D155</f>
        <v>-6532060</v>
      </c>
      <c r="E154" s="6">
        <f>+E155</f>
        <v>-4426760</v>
      </c>
      <c r="F154" s="6">
        <f>+F155</f>
        <v>-2950751</v>
      </c>
    </row>
    <row r="155" spans="1:6" ht="33" x14ac:dyDescent="0.25">
      <c r="A155" s="5"/>
      <c r="B155" s="5" t="s">
        <v>158</v>
      </c>
      <c r="C155" s="5" t="s">
        <v>159</v>
      </c>
      <c r="D155" s="6">
        <v>-6532060</v>
      </c>
      <c r="E155" s="6">
        <v>-4426760</v>
      </c>
      <c r="F155" s="6">
        <v>-2950751</v>
      </c>
    </row>
    <row r="156" spans="1:6" x14ac:dyDescent="0.25">
      <c r="A156" s="5"/>
      <c r="B156" s="5" t="s">
        <v>172</v>
      </c>
      <c r="C156" s="5" t="s">
        <v>173</v>
      </c>
      <c r="D156" s="6">
        <f>D157</f>
        <v>2220000</v>
      </c>
      <c r="E156" s="6">
        <f>E157</f>
        <v>1000000</v>
      </c>
      <c r="F156" s="6">
        <f t="shared" ref="F156:F157" si="6">F157</f>
        <v>878275</v>
      </c>
    </row>
    <row r="157" spans="1:6" ht="22.5" x14ac:dyDescent="0.25">
      <c r="A157" s="5"/>
      <c r="B157" s="5" t="s">
        <v>174</v>
      </c>
      <c r="C157" s="5" t="s">
        <v>175</v>
      </c>
      <c r="D157" s="6">
        <f>D158</f>
        <v>2220000</v>
      </c>
      <c r="E157" s="6">
        <f>E158</f>
        <v>1000000</v>
      </c>
      <c r="F157" s="6">
        <f t="shared" si="6"/>
        <v>878275</v>
      </c>
    </row>
    <row r="158" spans="1:6" ht="96" x14ac:dyDescent="0.25">
      <c r="A158" s="5"/>
      <c r="B158" s="5" t="s">
        <v>176</v>
      </c>
      <c r="C158" s="5" t="s">
        <v>177</v>
      </c>
      <c r="D158" s="6">
        <f>+D159+D160</f>
        <v>2220000</v>
      </c>
      <c r="E158" s="6">
        <f>+E159+E160</f>
        <v>1000000</v>
      </c>
      <c r="F158" s="6">
        <f>+F159+F160</f>
        <v>878275</v>
      </c>
    </row>
    <row r="159" spans="1:6" ht="43.5" x14ac:dyDescent="0.25">
      <c r="A159" s="5"/>
      <c r="B159" s="5" t="s">
        <v>178</v>
      </c>
      <c r="C159" s="5" t="s">
        <v>179</v>
      </c>
      <c r="D159" s="6">
        <v>530000</v>
      </c>
      <c r="E159" s="6">
        <v>150000</v>
      </c>
      <c r="F159" s="6">
        <v>59900</v>
      </c>
    </row>
    <row r="160" spans="1:6" ht="33" x14ac:dyDescent="0.25">
      <c r="A160" s="5"/>
      <c r="B160" s="5" t="s">
        <v>184</v>
      </c>
      <c r="C160" s="5" t="s">
        <v>185</v>
      </c>
      <c r="D160" s="6">
        <v>1690000</v>
      </c>
      <c r="E160" s="6">
        <v>850000</v>
      </c>
      <c r="F160" s="6">
        <v>818375</v>
      </c>
    </row>
    <row r="162" spans="1:6" ht="34.5" customHeight="1" x14ac:dyDescent="0.25">
      <c r="A162" s="12" t="s">
        <v>255</v>
      </c>
      <c r="B162" s="12"/>
      <c r="C162" s="12"/>
      <c r="D162" s="12"/>
      <c r="E162" s="12"/>
      <c r="F162" s="12"/>
    </row>
    <row r="163" spans="1:6" x14ac:dyDescent="0.25">
      <c r="A163" s="13" t="s">
        <v>4</v>
      </c>
      <c r="B163" s="13"/>
      <c r="C163" s="13"/>
      <c r="D163" s="13"/>
      <c r="E163" s="13"/>
      <c r="F163" s="13"/>
    </row>
    <row r="164" spans="1:6" ht="15.75" thickBot="1" x14ac:dyDescent="0.3"/>
    <row r="165" spans="1:6" ht="15.75" thickBot="1" x14ac:dyDescent="0.3">
      <c r="A165" s="14" t="s">
        <v>5</v>
      </c>
      <c r="B165" s="14"/>
      <c r="C165" s="14" t="s">
        <v>7</v>
      </c>
      <c r="D165" s="14" t="s">
        <v>9</v>
      </c>
      <c r="E165" s="14" t="s">
        <v>10</v>
      </c>
      <c r="F165" s="14" t="s">
        <v>16</v>
      </c>
    </row>
    <row r="166" spans="1:6" ht="15.75" thickBot="1" x14ac:dyDescent="0.3">
      <c r="A166" s="14"/>
      <c r="B166" s="14"/>
      <c r="C166" s="14"/>
      <c r="D166" s="14"/>
      <c r="E166" s="14"/>
      <c r="F166" s="14"/>
    </row>
    <row r="167" spans="1:6" ht="15.75" thickBot="1" x14ac:dyDescent="0.3">
      <c r="A167" s="14"/>
      <c r="B167" s="14"/>
      <c r="C167" s="14"/>
      <c r="D167" s="14"/>
      <c r="E167" s="14"/>
      <c r="F167" s="14"/>
    </row>
    <row r="168" spans="1:6" ht="15.75" thickBot="1" x14ac:dyDescent="0.3">
      <c r="A168" s="14"/>
      <c r="B168" s="14"/>
      <c r="C168" s="14"/>
      <c r="D168" s="14"/>
      <c r="E168" s="14"/>
      <c r="F168" s="14"/>
    </row>
    <row r="169" spans="1:6" ht="15.75" thickBot="1" x14ac:dyDescent="0.3">
      <c r="A169" s="10" t="s">
        <v>6</v>
      </c>
      <c r="B169" s="11"/>
      <c r="C169" s="1" t="s">
        <v>8</v>
      </c>
      <c r="D169" s="1">
        <v>1</v>
      </c>
      <c r="E169" s="1">
        <v>2</v>
      </c>
      <c r="F169" s="1">
        <v>6</v>
      </c>
    </row>
    <row r="170" spans="1:6" x14ac:dyDescent="0.25">
      <c r="A170" s="5"/>
      <c r="B170" s="5" t="s">
        <v>256</v>
      </c>
      <c r="C170" s="5" t="s">
        <v>22</v>
      </c>
      <c r="D170" s="6">
        <f>D171+D176+D180+D197</f>
        <v>79313460</v>
      </c>
      <c r="E170" s="6">
        <f>E171+E176+E180+E197</f>
        <v>32296900</v>
      </c>
      <c r="F170" s="6">
        <f>F171+F176+F180+F197</f>
        <v>8259386</v>
      </c>
    </row>
    <row r="171" spans="1:6" x14ac:dyDescent="0.25">
      <c r="A171" s="5"/>
      <c r="B171" s="5" t="s">
        <v>27</v>
      </c>
      <c r="C171" s="5" t="s">
        <v>28</v>
      </c>
      <c r="D171" s="6">
        <f t="shared" ref="D171:E174" si="7">+D172</f>
        <v>6532060</v>
      </c>
      <c r="E171" s="6">
        <f t="shared" si="7"/>
        <v>4426760</v>
      </c>
      <c r="F171" s="6">
        <f t="shared" ref="F171:F174" si="8">+F172</f>
        <v>2950751</v>
      </c>
    </row>
    <row r="172" spans="1:6" x14ac:dyDescent="0.25">
      <c r="A172" s="5"/>
      <c r="B172" s="5" t="s">
        <v>123</v>
      </c>
      <c r="C172" s="5" t="s">
        <v>124</v>
      </c>
      <c r="D172" s="6">
        <f t="shared" si="7"/>
        <v>6532060</v>
      </c>
      <c r="E172" s="6">
        <f t="shared" si="7"/>
        <v>4426760</v>
      </c>
      <c r="F172" s="6">
        <f t="shared" si="8"/>
        <v>2950751</v>
      </c>
    </row>
    <row r="173" spans="1:6" ht="22.5" x14ac:dyDescent="0.25">
      <c r="A173" s="5"/>
      <c r="B173" s="5" t="s">
        <v>134</v>
      </c>
      <c r="C173" s="5" t="s">
        <v>135</v>
      </c>
      <c r="D173" s="6">
        <f t="shared" si="7"/>
        <v>6532060</v>
      </c>
      <c r="E173" s="6">
        <f t="shared" si="7"/>
        <v>4426760</v>
      </c>
      <c r="F173" s="6">
        <f t="shared" si="8"/>
        <v>2950751</v>
      </c>
    </row>
    <row r="174" spans="1:6" ht="22.5" x14ac:dyDescent="0.25">
      <c r="A174" s="5"/>
      <c r="B174" s="5" t="s">
        <v>249</v>
      </c>
      <c r="C174" s="5" t="s">
        <v>250</v>
      </c>
      <c r="D174" s="6">
        <f t="shared" si="7"/>
        <v>6532060</v>
      </c>
      <c r="E174" s="6">
        <f t="shared" si="7"/>
        <v>4426760</v>
      </c>
      <c r="F174" s="6">
        <f t="shared" si="8"/>
        <v>2950751</v>
      </c>
    </row>
    <row r="175" spans="1:6" x14ac:dyDescent="0.25">
      <c r="A175" s="5"/>
      <c r="B175" s="5" t="s">
        <v>160</v>
      </c>
      <c r="C175" s="5" t="s">
        <v>161</v>
      </c>
      <c r="D175" s="6">
        <v>6532060</v>
      </c>
      <c r="E175" s="6">
        <v>4426760</v>
      </c>
      <c r="F175" s="6">
        <v>2950751</v>
      </c>
    </row>
    <row r="176" spans="1:6" x14ac:dyDescent="0.25">
      <c r="A176" s="5"/>
      <c r="B176" s="5" t="s">
        <v>162</v>
      </c>
      <c r="C176" s="5" t="s">
        <v>163</v>
      </c>
      <c r="D176" s="6">
        <f>D177</f>
        <v>0</v>
      </c>
      <c r="E176" s="6">
        <f>E177</f>
        <v>0</v>
      </c>
      <c r="F176" s="6">
        <f>F177</f>
        <v>59669</v>
      </c>
    </row>
    <row r="177" spans="1:15" ht="33" x14ac:dyDescent="0.25">
      <c r="A177" s="5"/>
      <c r="B177" s="5" t="s">
        <v>165</v>
      </c>
      <c r="C177" s="5" t="s">
        <v>166</v>
      </c>
      <c r="D177" s="6">
        <f>D178+D179</f>
        <v>0</v>
      </c>
      <c r="E177" s="6">
        <f>E178+E179</f>
        <v>0</v>
      </c>
      <c r="F177" s="6">
        <f>F178+F179</f>
        <v>59669</v>
      </c>
    </row>
    <row r="178" spans="1:15" ht="22.5" x14ac:dyDescent="0.25">
      <c r="A178" s="5"/>
      <c r="B178" s="5" t="s">
        <v>168</v>
      </c>
      <c r="C178" s="5" t="s">
        <v>169</v>
      </c>
      <c r="D178" s="6">
        <v>0</v>
      </c>
      <c r="E178" s="6">
        <v>0</v>
      </c>
      <c r="F178" s="6">
        <v>634</v>
      </c>
    </row>
    <row r="179" spans="1:15" ht="22.5" x14ac:dyDescent="0.25">
      <c r="A179" s="5"/>
      <c r="B179" s="5" t="s">
        <v>170</v>
      </c>
      <c r="C179" s="5" t="s">
        <v>171</v>
      </c>
      <c r="D179" s="6">
        <v>0</v>
      </c>
      <c r="E179" s="6">
        <v>0</v>
      </c>
      <c r="F179" s="6">
        <v>59035</v>
      </c>
    </row>
    <row r="180" spans="1:15" x14ac:dyDescent="0.25">
      <c r="A180" s="5"/>
      <c r="B180" s="5" t="s">
        <v>172</v>
      </c>
      <c r="C180" s="5" t="s">
        <v>173</v>
      </c>
      <c r="D180" s="6">
        <f>D181</f>
        <v>49608170</v>
      </c>
      <c r="E180" s="6">
        <f>E181</f>
        <v>17438140</v>
      </c>
      <c r="F180" s="6">
        <f>F181</f>
        <v>4805149</v>
      </c>
    </row>
    <row r="181" spans="1:15" ht="22.5" x14ac:dyDescent="0.25">
      <c r="A181" s="5"/>
      <c r="B181" s="5" t="s">
        <v>174</v>
      </c>
      <c r="C181" s="5" t="s">
        <v>175</v>
      </c>
      <c r="D181" s="6">
        <f>D182+D194</f>
        <v>49608170</v>
      </c>
      <c r="E181" s="6">
        <f>E182+E194</f>
        <v>17438140</v>
      </c>
      <c r="F181" s="6">
        <f>F182+F194</f>
        <v>4805149</v>
      </c>
    </row>
    <row r="182" spans="1:15" ht="96" x14ac:dyDescent="0.25">
      <c r="A182" s="5"/>
      <c r="B182" s="5" t="s">
        <v>176</v>
      </c>
      <c r="C182" s="5" t="s">
        <v>177</v>
      </c>
      <c r="D182" s="6">
        <f>+D183+D184+D185+D189+D192</f>
        <v>38352880</v>
      </c>
      <c r="E182" s="6">
        <f>+E183+E184+E185+E189+E192</f>
        <v>17438140</v>
      </c>
      <c r="F182" s="6">
        <f>+F183+F184+F185+F189+F192</f>
        <v>4805149</v>
      </c>
    </row>
    <row r="183" spans="1:15" ht="22.5" x14ac:dyDescent="0.25">
      <c r="A183" s="5"/>
      <c r="B183" s="5" t="s">
        <v>181</v>
      </c>
      <c r="C183" s="5" t="s">
        <v>182</v>
      </c>
      <c r="D183" s="6">
        <v>4123150</v>
      </c>
      <c r="E183" s="6">
        <v>0</v>
      </c>
      <c r="F183" s="6">
        <v>0</v>
      </c>
    </row>
    <row r="184" spans="1:15" ht="33" x14ac:dyDescent="0.25">
      <c r="A184" s="5"/>
      <c r="B184" s="5" t="s">
        <v>186</v>
      </c>
      <c r="C184" s="5" t="s">
        <v>187</v>
      </c>
      <c r="D184" s="6">
        <v>19336300</v>
      </c>
      <c r="E184" s="6">
        <v>6320000</v>
      </c>
      <c r="F184" s="6">
        <v>0</v>
      </c>
    </row>
    <row r="185" spans="1:15" ht="33" x14ac:dyDescent="0.25">
      <c r="A185" s="5"/>
      <c r="B185" s="5" t="s">
        <v>188</v>
      </c>
      <c r="C185" s="5" t="s">
        <v>189</v>
      </c>
      <c r="D185" s="6">
        <f>D186+D187+D188</f>
        <v>10755300</v>
      </c>
      <c r="E185" s="6">
        <f>E186+E187+E188</f>
        <v>9589600</v>
      </c>
      <c r="F185" s="6">
        <f>F186+F187+F188</f>
        <v>4805149</v>
      </c>
    </row>
    <row r="186" spans="1:15" x14ac:dyDescent="0.25">
      <c r="A186" s="5"/>
      <c r="B186" s="5" t="s">
        <v>190</v>
      </c>
      <c r="C186" s="5" t="s">
        <v>191</v>
      </c>
      <c r="D186" s="6">
        <v>8895030</v>
      </c>
      <c r="E186" s="6">
        <v>7925030</v>
      </c>
      <c r="F186" s="6">
        <v>4245631</v>
      </c>
    </row>
    <row r="187" spans="1:15" x14ac:dyDescent="0.25">
      <c r="A187" s="5"/>
      <c r="B187" s="5" t="s">
        <v>192</v>
      </c>
      <c r="C187" s="5" t="s">
        <v>193</v>
      </c>
      <c r="D187" s="6">
        <v>0</v>
      </c>
      <c r="E187" s="6">
        <v>0</v>
      </c>
      <c r="F187" s="6">
        <v>11313</v>
      </c>
      <c r="G187" s="7"/>
      <c r="L187" s="7"/>
      <c r="M187" s="7"/>
      <c r="N187" s="7"/>
      <c r="O187" s="7"/>
    </row>
    <row r="188" spans="1:15" x14ac:dyDescent="0.25">
      <c r="A188" s="5"/>
      <c r="B188" s="5" t="s">
        <v>194</v>
      </c>
      <c r="C188" s="5" t="s">
        <v>195</v>
      </c>
      <c r="D188" s="6">
        <v>1860270</v>
      </c>
      <c r="E188" s="6">
        <v>1664570</v>
      </c>
      <c r="F188" s="6">
        <v>548205</v>
      </c>
    </row>
    <row r="189" spans="1:15" ht="22.5" x14ac:dyDescent="0.25">
      <c r="A189" s="5"/>
      <c r="B189" s="5" t="s">
        <v>196</v>
      </c>
      <c r="C189" s="5" t="s">
        <v>197</v>
      </c>
      <c r="D189" s="6">
        <f>D190+D191</f>
        <v>782870</v>
      </c>
      <c r="E189" s="6">
        <f>E190+E191</f>
        <v>133100</v>
      </c>
      <c r="F189" s="6">
        <f>F190+F191</f>
        <v>0</v>
      </c>
    </row>
    <row r="190" spans="1:15" x14ac:dyDescent="0.25">
      <c r="A190" s="5"/>
      <c r="B190" s="5" t="s">
        <v>198</v>
      </c>
      <c r="C190" s="5" t="s">
        <v>199</v>
      </c>
      <c r="D190" s="6">
        <v>641000</v>
      </c>
      <c r="E190" s="6">
        <v>104000</v>
      </c>
      <c r="F190" s="6">
        <v>0</v>
      </c>
    </row>
    <row r="191" spans="1:15" x14ac:dyDescent="0.25">
      <c r="A191" s="5"/>
      <c r="B191" s="5" t="s">
        <v>194</v>
      </c>
      <c r="C191" s="5" t="s">
        <v>200</v>
      </c>
      <c r="D191" s="6">
        <v>141870</v>
      </c>
      <c r="E191" s="6">
        <v>29100</v>
      </c>
      <c r="F191" s="6">
        <v>0</v>
      </c>
    </row>
    <row r="192" spans="1:15" ht="43.5" x14ac:dyDescent="0.25">
      <c r="A192" s="5"/>
      <c r="B192" s="5" t="s">
        <v>201</v>
      </c>
      <c r="C192" s="5" t="s">
        <v>202</v>
      </c>
      <c r="D192" s="6">
        <f>+D193</f>
        <v>3355260</v>
      </c>
      <c r="E192" s="6">
        <f>+E193</f>
        <v>1395440</v>
      </c>
      <c r="F192" s="6">
        <f>+F193</f>
        <v>0</v>
      </c>
    </row>
    <row r="193" spans="1:6" ht="43.5" x14ac:dyDescent="0.25">
      <c r="A193" s="5"/>
      <c r="B193" s="5" t="s">
        <v>203</v>
      </c>
      <c r="C193" s="5" t="s">
        <v>204</v>
      </c>
      <c r="D193" s="6">
        <v>3355260</v>
      </c>
      <c r="E193" s="6">
        <v>1395440</v>
      </c>
      <c r="F193" s="6">
        <v>0</v>
      </c>
    </row>
    <row r="194" spans="1:6" ht="33" x14ac:dyDescent="0.25">
      <c r="A194" s="5"/>
      <c r="B194" s="5" t="s">
        <v>205</v>
      </c>
      <c r="C194" s="5" t="s">
        <v>206</v>
      </c>
      <c r="D194" s="6">
        <f>+D195+D196</f>
        <v>11255290</v>
      </c>
      <c r="E194" s="6">
        <f>+E195+E196</f>
        <v>0</v>
      </c>
      <c r="F194" s="6">
        <f>+F195+F196</f>
        <v>0</v>
      </c>
    </row>
    <row r="195" spans="1:6" ht="43.5" x14ac:dyDescent="0.25">
      <c r="A195" s="5"/>
      <c r="B195" s="5" t="s">
        <v>207</v>
      </c>
      <c r="C195" s="5" t="s">
        <v>208</v>
      </c>
      <c r="D195" s="6">
        <v>4950890</v>
      </c>
      <c r="E195" s="6">
        <v>0</v>
      </c>
      <c r="F195" s="6">
        <v>0</v>
      </c>
    </row>
    <row r="196" spans="1:6" ht="22.5" x14ac:dyDescent="0.25">
      <c r="A196" s="5"/>
      <c r="B196" s="5" t="s">
        <v>209</v>
      </c>
      <c r="C196" s="5" t="s">
        <v>210</v>
      </c>
      <c r="D196" s="6">
        <v>6304400</v>
      </c>
      <c r="E196" s="6">
        <v>0</v>
      </c>
      <c r="F196" s="6">
        <v>0</v>
      </c>
    </row>
    <row r="197" spans="1:6" ht="33" x14ac:dyDescent="0.25">
      <c r="A197" s="5"/>
      <c r="B197" s="5" t="s">
        <v>211</v>
      </c>
      <c r="C197" s="5" t="s">
        <v>212</v>
      </c>
      <c r="D197" s="6">
        <f>+D198+D201</f>
        <v>23173230</v>
      </c>
      <c r="E197" s="6">
        <f>+E198+E201</f>
        <v>10432000</v>
      </c>
      <c r="F197" s="6">
        <f>+F198+F201</f>
        <v>443817</v>
      </c>
    </row>
    <row r="198" spans="1:6" ht="22.5" x14ac:dyDescent="0.25">
      <c r="A198" s="5"/>
      <c r="B198" s="5" t="s">
        <v>213</v>
      </c>
      <c r="C198" s="5" t="s">
        <v>214</v>
      </c>
      <c r="D198" s="6">
        <f>D199+D200</f>
        <v>21816230</v>
      </c>
      <c r="E198" s="6">
        <f>E199+E200</f>
        <v>9075000</v>
      </c>
      <c r="F198" s="6">
        <f>F199+F200</f>
        <v>0</v>
      </c>
    </row>
    <row r="199" spans="1:6" ht="22.5" x14ac:dyDescent="0.25">
      <c r="A199" s="5"/>
      <c r="B199" s="5" t="s">
        <v>215</v>
      </c>
      <c r="C199" s="5" t="s">
        <v>216</v>
      </c>
      <c r="D199" s="6">
        <v>21716230</v>
      </c>
      <c r="E199" s="6">
        <v>8975000</v>
      </c>
      <c r="F199" s="6">
        <v>0</v>
      </c>
    </row>
    <row r="200" spans="1:6" ht="22.5" x14ac:dyDescent="0.25">
      <c r="A200" s="5"/>
      <c r="B200" s="5" t="s">
        <v>217</v>
      </c>
      <c r="C200" s="5" t="s">
        <v>218</v>
      </c>
      <c r="D200" s="6">
        <v>100000</v>
      </c>
      <c r="E200" s="6">
        <v>100000</v>
      </c>
      <c r="F200" s="6">
        <v>0</v>
      </c>
    </row>
    <row r="201" spans="1:6" ht="22.5" x14ac:dyDescent="0.25">
      <c r="A201" s="5"/>
      <c r="B201" s="5" t="s">
        <v>219</v>
      </c>
      <c r="C201" s="5" t="s">
        <v>220</v>
      </c>
      <c r="D201" s="6">
        <f>+D202</f>
        <v>1357000</v>
      </c>
      <c r="E201" s="6">
        <f>+E202</f>
        <v>1357000</v>
      </c>
      <c r="F201" s="6">
        <f>+F202</f>
        <v>443817</v>
      </c>
    </row>
    <row r="202" spans="1:6" x14ac:dyDescent="0.25">
      <c r="A202" s="5"/>
      <c r="B202" s="5" t="s">
        <v>221</v>
      </c>
      <c r="C202" s="5" t="s">
        <v>222</v>
      </c>
      <c r="D202" s="6">
        <v>1357000</v>
      </c>
      <c r="E202" s="6">
        <v>1357000</v>
      </c>
      <c r="F202" s="6">
        <v>443817</v>
      </c>
    </row>
    <row r="204" spans="1:6" x14ac:dyDescent="0.25">
      <c r="B204" s="8" t="s">
        <v>274</v>
      </c>
      <c r="C204" s="9"/>
      <c r="D204" s="9" t="s">
        <v>275</v>
      </c>
    </row>
    <row r="205" spans="1:6" x14ac:dyDescent="0.25">
      <c r="B205" s="8" t="s">
        <v>276</v>
      </c>
      <c r="C205" s="9"/>
      <c r="D205" s="9" t="s">
        <v>277</v>
      </c>
    </row>
    <row r="206" spans="1:6" x14ac:dyDescent="0.25">
      <c r="B206" s="9"/>
      <c r="C206" s="9"/>
      <c r="D206" s="9"/>
    </row>
    <row r="207" spans="1:6" x14ac:dyDescent="0.25">
      <c r="B207" s="9"/>
      <c r="C207" s="9"/>
      <c r="D207" s="9"/>
    </row>
    <row r="208" spans="1:6" x14ac:dyDescent="0.25">
      <c r="B208" s="9"/>
      <c r="C208" s="9"/>
      <c r="D208" s="9"/>
    </row>
    <row r="209" spans="2:4" x14ac:dyDescent="0.25">
      <c r="B209" s="9"/>
      <c r="C209" s="9" t="s">
        <v>278</v>
      </c>
      <c r="D209" s="9"/>
    </row>
    <row r="210" spans="2:4" x14ac:dyDescent="0.25">
      <c r="B210" s="9"/>
      <c r="C210" s="9"/>
      <c r="D210" s="9"/>
    </row>
    <row r="211" spans="2:4" x14ac:dyDescent="0.25">
      <c r="B211" s="9"/>
      <c r="C211" s="9"/>
      <c r="D211" s="9"/>
    </row>
    <row r="212" spans="2:4" x14ac:dyDescent="0.25">
      <c r="B212" s="9" t="s">
        <v>279</v>
      </c>
      <c r="C212" s="9"/>
      <c r="D212" s="9" t="s">
        <v>280</v>
      </c>
    </row>
    <row r="213" spans="2:4" x14ac:dyDescent="0.25">
      <c r="B213" s="9"/>
      <c r="C213" s="9"/>
      <c r="D213" s="9" t="s">
        <v>281</v>
      </c>
    </row>
  </sheetData>
  <mergeCells count="27">
    <mergeCell ref="F7:F10"/>
    <mergeCell ref="A96:F96"/>
    <mergeCell ref="A97:F97"/>
    <mergeCell ref="A1:F1"/>
    <mergeCell ref="A2:F2"/>
    <mergeCell ref="A3:F3"/>
    <mergeCell ref="A4:F4"/>
    <mergeCell ref="A5:F5"/>
    <mergeCell ref="A11:B11"/>
    <mergeCell ref="C7:C10"/>
    <mergeCell ref="D7:D10"/>
    <mergeCell ref="E7:E10"/>
    <mergeCell ref="A7:B10"/>
    <mergeCell ref="F99:F102"/>
    <mergeCell ref="A99:B102"/>
    <mergeCell ref="C99:C102"/>
    <mergeCell ref="D99:D102"/>
    <mergeCell ref="E99:E102"/>
    <mergeCell ref="A169:B169"/>
    <mergeCell ref="A103:B103"/>
    <mergeCell ref="A162:F162"/>
    <mergeCell ref="A163:F163"/>
    <mergeCell ref="A165:B168"/>
    <mergeCell ref="C165:C168"/>
    <mergeCell ref="D165:D168"/>
    <mergeCell ref="E165:E168"/>
    <mergeCell ref="F165:F168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4F6E6-D55A-4BBF-A10E-07C0A9C2488C}">
  <dimension ref="A1:T139"/>
  <sheetViews>
    <sheetView topLeftCell="B1" workbookViewId="0">
      <selection activeCell="A4" sqref="A4:K68"/>
    </sheetView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69.95" customHeight="1" x14ac:dyDescent="0.25">
      <c r="A4" s="12" t="s">
        <v>228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5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5.75" thickBot="1" x14ac:dyDescent="0.3"/>
    <row r="7" spans="1:11" s="2" customFormat="1" ht="15.75" thickBot="1" x14ac:dyDescent="0.3">
      <c r="A7" s="14" t="s">
        <v>5</v>
      </c>
      <c r="B7" s="14"/>
      <c r="C7" s="14" t="s">
        <v>7</v>
      </c>
      <c r="D7" s="14" t="s">
        <v>9</v>
      </c>
      <c r="E7" s="14" t="s">
        <v>10</v>
      </c>
      <c r="F7" s="14" t="s">
        <v>11</v>
      </c>
      <c r="G7" s="14"/>
      <c r="H7" s="14"/>
      <c r="I7" s="14" t="s">
        <v>16</v>
      </c>
      <c r="J7" s="14" t="s">
        <v>17</v>
      </c>
      <c r="K7" s="14" t="s">
        <v>18</v>
      </c>
    </row>
    <row r="8" spans="1:11" s="2" customFormat="1" ht="15.75" thickBot="1" x14ac:dyDescent="0.3">
      <c r="A8" s="14"/>
      <c r="B8" s="14"/>
      <c r="C8" s="14"/>
      <c r="D8" s="14"/>
      <c r="E8" s="14"/>
      <c r="F8" s="14" t="s">
        <v>12</v>
      </c>
      <c r="G8" s="14" t="s">
        <v>14</v>
      </c>
      <c r="H8" s="14" t="s">
        <v>15</v>
      </c>
      <c r="I8" s="14"/>
      <c r="J8" s="14"/>
      <c r="K8" s="14"/>
    </row>
    <row r="9" spans="1:11" s="2" customFormat="1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s="2" customFormat="1" ht="15.75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s="2" customFormat="1" ht="15.75" thickBot="1" x14ac:dyDescent="0.3">
      <c r="A11" s="14" t="s">
        <v>6</v>
      </c>
      <c r="B11" s="14"/>
      <c r="C11" s="1" t="s">
        <v>8</v>
      </c>
      <c r="D11" s="1">
        <v>1</v>
      </c>
      <c r="E11" s="1">
        <v>2</v>
      </c>
      <c r="F11" s="1" t="s">
        <v>13</v>
      </c>
      <c r="G11" s="1">
        <v>4</v>
      </c>
      <c r="H11" s="1">
        <v>5</v>
      </c>
      <c r="I11" s="1">
        <v>6</v>
      </c>
      <c r="J11" s="1">
        <v>7</v>
      </c>
      <c r="K11" s="1" t="s">
        <v>19</v>
      </c>
    </row>
    <row r="12" spans="1:11" s="2" customFormat="1" ht="22.5" x14ac:dyDescent="0.25">
      <c r="A12" s="5" t="s">
        <v>20</v>
      </c>
      <c r="B12" s="5" t="s">
        <v>229</v>
      </c>
      <c r="C12" s="5" t="s">
        <v>22</v>
      </c>
      <c r="D12" s="6">
        <f>D13+D64</f>
        <v>56009360</v>
      </c>
      <c r="E12" s="6">
        <f>E13+E64</f>
        <v>32757660</v>
      </c>
      <c r="F12" s="6">
        <f t="shared" ref="F12:F43" si="0">G12+H12</f>
        <v>46239133</v>
      </c>
      <c r="G12" s="6">
        <f>G13+G64</f>
        <v>8055800</v>
      </c>
      <c r="H12" s="6">
        <f>H13+H64</f>
        <v>38183333</v>
      </c>
      <c r="I12" s="6">
        <f>I13+I64</f>
        <v>32530088</v>
      </c>
      <c r="J12" s="6">
        <f>J13+J64</f>
        <v>677057</v>
      </c>
      <c r="K12" s="6">
        <f t="shared" ref="K12:K43" si="1">F12-I12-J12</f>
        <v>13031988</v>
      </c>
    </row>
    <row r="13" spans="1:11" s="2" customFormat="1" x14ac:dyDescent="0.25">
      <c r="A13" s="5" t="s">
        <v>23</v>
      </c>
      <c r="B13" s="5" t="s">
        <v>27</v>
      </c>
      <c r="C13" s="5" t="s">
        <v>28</v>
      </c>
      <c r="D13" s="6">
        <f>D14+D47</f>
        <v>53789360</v>
      </c>
      <c r="E13" s="6">
        <f>E14+E47</f>
        <v>31757660</v>
      </c>
      <c r="F13" s="6">
        <f t="shared" si="0"/>
        <v>45360858</v>
      </c>
      <c r="G13" s="6">
        <f>G14+G47</f>
        <v>8055800</v>
      </c>
      <c r="H13" s="6">
        <f>H14+H47</f>
        <v>37305058</v>
      </c>
      <c r="I13" s="6">
        <f>I14+I47</f>
        <v>31651813</v>
      </c>
      <c r="J13" s="6">
        <f>J14+J47</f>
        <v>677057</v>
      </c>
      <c r="K13" s="6">
        <f t="shared" si="1"/>
        <v>13031988</v>
      </c>
    </row>
    <row r="14" spans="1:11" s="2" customFormat="1" ht="22.5" x14ac:dyDescent="0.25">
      <c r="A14" s="5" t="s">
        <v>26</v>
      </c>
      <c r="B14" s="5" t="s">
        <v>30</v>
      </c>
      <c r="C14" s="5" t="s">
        <v>31</v>
      </c>
      <c r="D14" s="6">
        <f>D15+D21+D32+D44</f>
        <v>45848500</v>
      </c>
      <c r="E14" s="6">
        <f>E15+E21+E32+E44</f>
        <v>27213600</v>
      </c>
      <c r="F14" s="6">
        <f t="shared" si="0"/>
        <v>31807952</v>
      </c>
      <c r="G14" s="6">
        <f>G15+G21+G32+G44</f>
        <v>3115890</v>
      </c>
      <c r="H14" s="6">
        <f>H15+H21+H32+H44</f>
        <v>28692062</v>
      </c>
      <c r="I14" s="6">
        <f>I15+I21+I32+I44</f>
        <v>25857051</v>
      </c>
      <c r="J14" s="6">
        <f>J15+J21+J32+J44</f>
        <v>305338</v>
      </c>
      <c r="K14" s="6">
        <f t="shared" si="1"/>
        <v>5645563</v>
      </c>
    </row>
    <row r="15" spans="1:11" s="2" customFormat="1" ht="22.5" x14ac:dyDescent="0.25">
      <c r="A15" s="5" t="s">
        <v>29</v>
      </c>
      <c r="B15" s="5" t="s">
        <v>32</v>
      </c>
      <c r="C15" s="5" t="s">
        <v>33</v>
      </c>
      <c r="D15" s="6">
        <f>+D16</f>
        <v>17040000</v>
      </c>
      <c r="E15" s="6">
        <f>+E16</f>
        <v>10505000</v>
      </c>
      <c r="F15" s="6">
        <f t="shared" si="0"/>
        <v>8507159</v>
      </c>
      <c r="G15" s="6">
        <f>+G16</f>
        <v>0</v>
      </c>
      <c r="H15" s="6">
        <f>+H16</f>
        <v>8507159</v>
      </c>
      <c r="I15" s="6">
        <f>+I16</f>
        <v>8507159</v>
      </c>
      <c r="J15" s="6">
        <f>+J16</f>
        <v>0</v>
      </c>
      <c r="K15" s="6">
        <f t="shared" si="1"/>
        <v>0</v>
      </c>
    </row>
    <row r="16" spans="1:11" s="2" customFormat="1" ht="33" x14ac:dyDescent="0.25">
      <c r="A16" s="5" t="s">
        <v>230</v>
      </c>
      <c r="B16" s="5" t="s">
        <v>35</v>
      </c>
      <c r="C16" s="5" t="s">
        <v>36</v>
      </c>
      <c r="D16" s="6">
        <f>D17+D19</f>
        <v>17040000</v>
      </c>
      <c r="E16" s="6">
        <f>E17+E19</f>
        <v>10505000</v>
      </c>
      <c r="F16" s="6">
        <f t="shared" si="0"/>
        <v>8507159</v>
      </c>
      <c r="G16" s="6">
        <f>G17+G19</f>
        <v>0</v>
      </c>
      <c r="H16" s="6">
        <f>H17+H19</f>
        <v>8507159</v>
      </c>
      <c r="I16" s="6">
        <f>I17+I19</f>
        <v>8507159</v>
      </c>
      <c r="J16" s="6">
        <f>J17+J19</f>
        <v>0</v>
      </c>
      <c r="K16" s="6">
        <f t="shared" si="1"/>
        <v>0</v>
      </c>
    </row>
    <row r="17" spans="1:11" s="2" customFormat="1" x14ac:dyDescent="0.25">
      <c r="A17" s="5" t="s">
        <v>34</v>
      </c>
      <c r="B17" s="5" t="s">
        <v>37</v>
      </c>
      <c r="C17" s="5" t="s">
        <v>38</v>
      </c>
      <c r="D17" s="6">
        <f>+D18</f>
        <v>315000</v>
      </c>
      <c r="E17" s="6">
        <f>+E18</f>
        <v>180000</v>
      </c>
      <c r="F17" s="6">
        <f t="shared" si="0"/>
        <v>177559</v>
      </c>
      <c r="G17" s="6">
        <f>+G18</f>
        <v>0</v>
      </c>
      <c r="H17" s="6">
        <f>+H18</f>
        <v>177559</v>
      </c>
      <c r="I17" s="6">
        <f>+I18</f>
        <v>177559</v>
      </c>
      <c r="J17" s="6">
        <f>+J18</f>
        <v>0</v>
      </c>
      <c r="K17" s="6">
        <f t="shared" si="1"/>
        <v>0</v>
      </c>
    </row>
    <row r="18" spans="1:11" s="2" customFormat="1" ht="22.5" x14ac:dyDescent="0.25">
      <c r="A18" s="5" t="s">
        <v>231</v>
      </c>
      <c r="B18" s="5" t="s">
        <v>40</v>
      </c>
      <c r="C18" s="5" t="s">
        <v>41</v>
      </c>
      <c r="D18" s="6">
        <v>315000</v>
      </c>
      <c r="E18" s="6">
        <v>180000</v>
      </c>
      <c r="F18" s="6">
        <f t="shared" si="0"/>
        <v>177559</v>
      </c>
      <c r="G18" s="6">
        <v>0</v>
      </c>
      <c r="H18" s="6">
        <v>177559</v>
      </c>
      <c r="I18" s="6">
        <v>177559</v>
      </c>
      <c r="J18" s="6">
        <v>0</v>
      </c>
      <c r="K18" s="6">
        <f t="shared" si="1"/>
        <v>0</v>
      </c>
    </row>
    <row r="19" spans="1:11" s="2" customFormat="1" ht="22.5" x14ac:dyDescent="0.25">
      <c r="A19" s="5" t="s">
        <v>39</v>
      </c>
      <c r="B19" s="5" t="s">
        <v>43</v>
      </c>
      <c r="C19" s="5" t="s">
        <v>44</v>
      </c>
      <c r="D19" s="6">
        <f>D20</f>
        <v>16725000</v>
      </c>
      <c r="E19" s="6">
        <f>E20</f>
        <v>10325000</v>
      </c>
      <c r="F19" s="6">
        <f t="shared" si="0"/>
        <v>8329600</v>
      </c>
      <c r="G19" s="6">
        <f>G20</f>
        <v>0</v>
      </c>
      <c r="H19" s="6">
        <f>H20</f>
        <v>8329600</v>
      </c>
      <c r="I19" s="6">
        <f>I20</f>
        <v>8329600</v>
      </c>
      <c r="J19" s="6">
        <f>J20</f>
        <v>0</v>
      </c>
      <c r="K19" s="6">
        <f t="shared" si="1"/>
        <v>0</v>
      </c>
    </row>
    <row r="20" spans="1:11" s="2" customFormat="1" x14ac:dyDescent="0.25">
      <c r="A20" s="5" t="s">
        <v>42</v>
      </c>
      <c r="B20" s="5" t="s">
        <v>45</v>
      </c>
      <c r="C20" s="5" t="s">
        <v>46</v>
      </c>
      <c r="D20" s="6">
        <v>16725000</v>
      </c>
      <c r="E20" s="6">
        <v>10325000</v>
      </c>
      <c r="F20" s="6">
        <f t="shared" si="0"/>
        <v>8329600</v>
      </c>
      <c r="G20" s="6">
        <v>0</v>
      </c>
      <c r="H20" s="6">
        <v>8329600</v>
      </c>
      <c r="I20" s="6">
        <v>8329600</v>
      </c>
      <c r="J20" s="6">
        <v>0</v>
      </c>
      <c r="K20" s="6">
        <f t="shared" si="1"/>
        <v>0</v>
      </c>
    </row>
    <row r="21" spans="1:11" s="2" customFormat="1" ht="22.5" x14ac:dyDescent="0.25">
      <c r="A21" s="5" t="s">
        <v>232</v>
      </c>
      <c r="B21" s="5" t="s">
        <v>48</v>
      </c>
      <c r="C21" s="5" t="s">
        <v>49</v>
      </c>
      <c r="D21" s="6">
        <f>D22</f>
        <v>9440500</v>
      </c>
      <c r="E21" s="6">
        <f>E22</f>
        <v>6567600</v>
      </c>
      <c r="F21" s="6">
        <f t="shared" si="0"/>
        <v>11394013</v>
      </c>
      <c r="G21" s="6">
        <f>G22</f>
        <v>2110963</v>
      </c>
      <c r="H21" s="6">
        <f>H22</f>
        <v>9283050</v>
      </c>
      <c r="I21" s="6">
        <f>I22</f>
        <v>7355350</v>
      </c>
      <c r="J21" s="6">
        <f>J22</f>
        <v>152771</v>
      </c>
      <c r="K21" s="6">
        <f t="shared" si="1"/>
        <v>3885892</v>
      </c>
    </row>
    <row r="22" spans="1:11" s="2" customFormat="1" ht="22.5" x14ac:dyDescent="0.25">
      <c r="A22" s="5" t="s">
        <v>47</v>
      </c>
      <c r="B22" s="5" t="s">
        <v>51</v>
      </c>
      <c r="C22" s="5" t="s">
        <v>52</v>
      </c>
      <c r="D22" s="6">
        <f>D23+D26+D30+D31</f>
        <v>9440500</v>
      </c>
      <c r="E22" s="6">
        <f>E23+E26+E30+E31</f>
        <v>6567600</v>
      </c>
      <c r="F22" s="6">
        <f t="shared" si="0"/>
        <v>11394013</v>
      </c>
      <c r="G22" s="6">
        <f>G23+G26+G30+G31</f>
        <v>2110963</v>
      </c>
      <c r="H22" s="6">
        <f>H23+H26+H30+H31</f>
        <v>9283050</v>
      </c>
      <c r="I22" s="6">
        <f>I23+I26+I30+I31</f>
        <v>7355350</v>
      </c>
      <c r="J22" s="6">
        <f>J23+J26+J30+J31</f>
        <v>152771</v>
      </c>
      <c r="K22" s="6">
        <f t="shared" si="1"/>
        <v>3885892</v>
      </c>
    </row>
    <row r="23" spans="1:11" s="2" customFormat="1" ht="22.5" x14ac:dyDescent="0.25">
      <c r="A23" s="5" t="s">
        <v>50</v>
      </c>
      <c r="B23" s="5" t="s">
        <v>54</v>
      </c>
      <c r="C23" s="5" t="s">
        <v>55</v>
      </c>
      <c r="D23" s="6">
        <f>D24+D25</f>
        <v>7073000</v>
      </c>
      <c r="E23" s="6">
        <f>E24+E25</f>
        <v>5023000</v>
      </c>
      <c r="F23" s="6">
        <f t="shared" si="0"/>
        <v>8504235</v>
      </c>
      <c r="G23" s="6">
        <f>G24+G25</f>
        <v>1492166</v>
      </c>
      <c r="H23" s="6">
        <f>H24+H25</f>
        <v>7012069</v>
      </c>
      <c r="I23" s="6">
        <f>I24+I25</f>
        <v>5550385</v>
      </c>
      <c r="J23" s="6">
        <f>J24+J25</f>
        <v>111357</v>
      </c>
      <c r="K23" s="6">
        <f t="shared" si="1"/>
        <v>2842493</v>
      </c>
    </row>
    <row r="24" spans="1:11" s="2" customFormat="1" x14ac:dyDescent="0.25">
      <c r="A24" s="5" t="s">
        <v>53</v>
      </c>
      <c r="B24" s="5" t="s">
        <v>57</v>
      </c>
      <c r="C24" s="5" t="s">
        <v>58</v>
      </c>
      <c r="D24" s="6">
        <v>4353000</v>
      </c>
      <c r="E24" s="6">
        <v>2703000</v>
      </c>
      <c r="F24" s="6">
        <f t="shared" si="0"/>
        <v>3952370</v>
      </c>
      <c r="G24" s="6">
        <v>282335</v>
      </c>
      <c r="H24" s="6">
        <v>3670035</v>
      </c>
      <c r="I24" s="6">
        <v>2989779</v>
      </c>
      <c r="J24" s="6">
        <v>0</v>
      </c>
      <c r="K24" s="6">
        <f t="shared" si="1"/>
        <v>962591</v>
      </c>
    </row>
    <row r="25" spans="1:11" s="2" customFormat="1" x14ac:dyDescent="0.25">
      <c r="A25" s="5" t="s">
        <v>56</v>
      </c>
      <c r="B25" s="5" t="s">
        <v>60</v>
      </c>
      <c r="C25" s="5" t="s">
        <v>61</v>
      </c>
      <c r="D25" s="6">
        <v>2720000</v>
      </c>
      <c r="E25" s="6">
        <v>2320000</v>
      </c>
      <c r="F25" s="6">
        <f t="shared" si="0"/>
        <v>4551865</v>
      </c>
      <c r="G25" s="6">
        <v>1209831</v>
      </c>
      <c r="H25" s="6">
        <v>3342034</v>
      </c>
      <c r="I25" s="6">
        <v>2560606</v>
      </c>
      <c r="J25" s="6">
        <v>111357</v>
      </c>
      <c r="K25" s="6">
        <f t="shared" si="1"/>
        <v>1879902</v>
      </c>
    </row>
    <row r="26" spans="1:11" s="2" customFormat="1" ht="22.5" x14ac:dyDescent="0.25">
      <c r="A26" s="5" t="s">
        <v>59</v>
      </c>
      <c r="B26" s="5" t="s">
        <v>63</v>
      </c>
      <c r="C26" s="5" t="s">
        <v>64</v>
      </c>
      <c r="D26" s="6">
        <f>D27+D28+D29</f>
        <v>1884500</v>
      </c>
      <c r="E26" s="6">
        <f>E27+E28+E29</f>
        <v>1281600</v>
      </c>
      <c r="F26" s="6">
        <f t="shared" si="0"/>
        <v>2498644</v>
      </c>
      <c r="G26" s="6">
        <f>G27+G28+G29</f>
        <v>548352</v>
      </c>
      <c r="H26" s="6">
        <f>H27+H28+H29</f>
        <v>1950292</v>
      </c>
      <c r="I26" s="6">
        <f>I27+I28+I29</f>
        <v>1532529</v>
      </c>
      <c r="J26" s="6">
        <f>J27+J28+J29</f>
        <v>37859</v>
      </c>
      <c r="K26" s="6">
        <f t="shared" si="1"/>
        <v>928256</v>
      </c>
    </row>
    <row r="27" spans="1:11" s="2" customFormat="1" ht="22.5" x14ac:dyDescent="0.25">
      <c r="A27" s="5" t="s">
        <v>62</v>
      </c>
      <c r="B27" s="5" t="s">
        <v>66</v>
      </c>
      <c r="C27" s="5" t="s">
        <v>67</v>
      </c>
      <c r="D27" s="6">
        <v>1297000</v>
      </c>
      <c r="E27" s="6">
        <v>825600</v>
      </c>
      <c r="F27" s="6">
        <f t="shared" si="0"/>
        <v>1402660</v>
      </c>
      <c r="G27" s="6">
        <v>199058</v>
      </c>
      <c r="H27" s="6">
        <v>1203602</v>
      </c>
      <c r="I27" s="6">
        <v>977483</v>
      </c>
      <c r="J27" s="6">
        <v>6754</v>
      </c>
      <c r="K27" s="6">
        <f t="shared" si="1"/>
        <v>418423</v>
      </c>
    </row>
    <row r="28" spans="1:11" s="2" customFormat="1" ht="22.5" x14ac:dyDescent="0.25">
      <c r="A28" s="5" t="s">
        <v>65</v>
      </c>
      <c r="B28" s="5" t="s">
        <v>69</v>
      </c>
      <c r="C28" s="5" t="s">
        <v>70</v>
      </c>
      <c r="D28" s="6">
        <v>228500</v>
      </c>
      <c r="E28" s="6">
        <v>172000</v>
      </c>
      <c r="F28" s="6">
        <f t="shared" si="0"/>
        <v>538522</v>
      </c>
      <c r="G28" s="6">
        <v>249766</v>
      </c>
      <c r="H28" s="6">
        <v>288756</v>
      </c>
      <c r="I28" s="6">
        <v>211692</v>
      </c>
      <c r="J28" s="6">
        <v>23424</v>
      </c>
      <c r="K28" s="6">
        <f t="shared" si="1"/>
        <v>303406</v>
      </c>
    </row>
    <row r="29" spans="1:11" s="2" customFormat="1" x14ac:dyDescent="0.25">
      <c r="A29" s="5" t="s">
        <v>68</v>
      </c>
      <c r="B29" s="5" t="s">
        <v>72</v>
      </c>
      <c r="C29" s="5" t="s">
        <v>73</v>
      </c>
      <c r="D29" s="6">
        <v>359000</v>
      </c>
      <c r="E29" s="6">
        <v>284000</v>
      </c>
      <c r="F29" s="6">
        <f t="shared" si="0"/>
        <v>557462</v>
      </c>
      <c r="G29" s="6">
        <v>99528</v>
      </c>
      <c r="H29" s="6">
        <v>457934</v>
      </c>
      <c r="I29" s="6">
        <v>343354</v>
      </c>
      <c r="J29" s="6">
        <v>7681</v>
      </c>
      <c r="K29" s="6">
        <f t="shared" si="1"/>
        <v>206427</v>
      </c>
    </row>
    <row r="30" spans="1:11" s="2" customFormat="1" x14ac:dyDescent="0.25">
      <c r="A30" s="5" t="s">
        <v>71</v>
      </c>
      <c r="B30" s="5" t="s">
        <v>75</v>
      </c>
      <c r="C30" s="5" t="s">
        <v>76</v>
      </c>
      <c r="D30" s="6">
        <v>273000</v>
      </c>
      <c r="E30" s="6">
        <v>113000</v>
      </c>
      <c r="F30" s="6">
        <f t="shared" si="0"/>
        <v>102191</v>
      </c>
      <c r="G30" s="6">
        <v>19281</v>
      </c>
      <c r="H30" s="6">
        <v>82910</v>
      </c>
      <c r="I30" s="6">
        <v>77185</v>
      </c>
      <c r="J30" s="6">
        <v>3555</v>
      </c>
      <c r="K30" s="6">
        <f t="shared" si="1"/>
        <v>21451</v>
      </c>
    </row>
    <row r="31" spans="1:11" s="2" customFormat="1" x14ac:dyDescent="0.25">
      <c r="A31" s="5" t="s">
        <v>74</v>
      </c>
      <c r="B31" s="5" t="s">
        <v>78</v>
      </c>
      <c r="C31" s="5" t="s">
        <v>79</v>
      </c>
      <c r="D31" s="6">
        <v>210000</v>
      </c>
      <c r="E31" s="6">
        <v>150000</v>
      </c>
      <c r="F31" s="6">
        <f t="shared" si="0"/>
        <v>288943</v>
      </c>
      <c r="G31" s="6">
        <v>51164</v>
      </c>
      <c r="H31" s="6">
        <v>237779</v>
      </c>
      <c r="I31" s="6">
        <v>195251</v>
      </c>
      <c r="J31" s="6">
        <v>0</v>
      </c>
      <c r="K31" s="6">
        <f t="shared" si="1"/>
        <v>93692</v>
      </c>
    </row>
    <row r="32" spans="1:11" s="2" customFormat="1" ht="22.5" x14ac:dyDescent="0.25">
      <c r="A32" s="5" t="s">
        <v>77</v>
      </c>
      <c r="B32" s="5" t="s">
        <v>81</v>
      </c>
      <c r="C32" s="5" t="s">
        <v>82</v>
      </c>
      <c r="D32" s="6">
        <f>D33+D36+D38</f>
        <v>19368000</v>
      </c>
      <c r="E32" s="6">
        <f>E33+E36+E38</f>
        <v>10141000</v>
      </c>
      <c r="F32" s="6">
        <f t="shared" si="0"/>
        <v>11906276</v>
      </c>
      <c r="G32" s="6">
        <f>G33+G36+G38</f>
        <v>1004423</v>
      </c>
      <c r="H32" s="6">
        <f>H33+H36+H38</f>
        <v>10901853</v>
      </c>
      <c r="I32" s="6">
        <f>I33+I36+I38</f>
        <v>9994535</v>
      </c>
      <c r="J32" s="6">
        <f>J33+J36+J38</f>
        <v>152537</v>
      </c>
      <c r="K32" s="6">
        <f t="shared" si="1"/>
        <v>1759204</v>
      </c>
    </row>
    <row r="33" spans="1:11" s="2" customFormat="1" ht="22.5" x14ac:dyDescent="0.25">
      <c r="A33" s="5" t="s">
        <v>80</v>
      </c>
      <c r="B33" s="5" t="s">
        <v>83</v>
      </c>
      <c r="C33" s="5" t="s">
        <v>84</v>
      </c>
      <c r="D33" s="6">
        <f>+D34+D35</f>
        <v>16611000</v>
      </c>
      <c r="E33" s="6">
        <f>+E34+E35</f>
        <v>8216000</v>
      </c>
      <c r="F33" s="6">
        <f t="shared" si="0"/>
        <v>7693812</v>
      </c>
      <c r="G33" s="6">
        <f>+G34+G35</f>
        <v>0</v>
      </c>
      <c r="H33" s="6">
        <f>+H34+H35</f>
        <v>7693812</v>
      </c>
      <c r="I33" s="6">
        <f>+I34+I35</f>
        <v>7693812</v>
      </c>
      <c r="J33" s="6">
        <f>+J34+J35</f>
        <v>0</v>
      </c>
      <c r="K33" s="6">
        <f t="shared" si="1"/>
        <v>0</v>
      </c>
    </row>
    <row r="34" spans="1:11" s="2" customFormat="1" ht="43.5" x14ac:dyDescent="0.25">
      <c r="A34" s="5" t="s">
        <v>233</v>
      </c>
      <c r="B34" s="5" t="s">
        <v>86</v>
      </c>
      <c r="C34" s="5" t="s">
        <v>87</v>
      </c>
      <c r="D34" s="6">
        <v>11916000</v>
      </c>
      <c r="E34" s="6">
        <v>5916000</v>
      </c>
      <c r="F34" s="6">
        <f t="shared" si="0"/>
        <v>5468159</v>
      </c>
      <c r="G34" s="6">
        <v>0</v>
      </c>
      <c r="H34" s="6">
        <v>5468159</v>
      </c>
      <c r="I34" s="6">
        <v>5468159</v>
      </c>
      <c r="J34" s="6">
        <v>0</v>
      </c>
      <c r="K34" s="6">
        <f t="shared" si="1"/>
        <v>0</v>
      </c>
    </row>
    <row r="35" spans="1:11" s="2" customFormat="1" ht="22.5" x14ac:dyDescent="0.25">
      <c r="A35" s="5" t="s">
        <v>234</v>
      </c>
      <c r="B35" s="5" t="s">
        <v>88</v>
      </c>
      <c r="C35" s="5" t="s">
        <v>89</v>
      </c>
      <c r="D35" s="6">
        <v>4695000</v>
      </c>
      <c r="E35" s="6">
        <v>2300000</v>
      </c>
      <c r="F35" s="6">
        <f t="shared" si="0"/>
        <v>2225653</v>
      </c>
      <c r="G35" s="6">
        <v>0</v>
      </c>
      <c r="H35" s="6">
        <v>2225653</v>
      </c>
      <c r="I35" s="6">
        <v>2225653</v>
      </c>
      <c r="J35" s="6">
        <v>0</v>
      </c>
      <c r="K35" s="6">
        <f t="shared" si="1"/>
        <v>0</v>
      </c>
    </row>
    <row r="36" spans="1:11" s="2" customFormat="1" ht="22.5" x14ac:dyDescent="0.25">
      <c r="A36" s="5" t="s">
        <v>235</v>
      </c>
      <c r="B36" s="5" t="s">
        <v>90</v>
      </c>
      <c r="C36" s="5" t="s">
        <v>91</v>
      </c>
      <c r="D36" s="6">
        <f>D37</f>
        <v>1000</v>
      </c>
      <c r="E36" s="6">
        <f>E37</f>
        <v>1000</v>
      </c>
      <c r="F36" s="6">
        <f t="shared" si="0"/>
        <v>125</v>
      </c>
      <c r="G36" s="6">
        <f>G37</f>
        <v>0</v>
      </c>
      <c r="H36" s="6">
        <f>H37</f>
        <v>125</v>
      </c>
      <c r="I36" s="6">
        <f>I37</f>
        <v>125</v>
      </c>
      <c r="J36" s="6">
        <f>J37</f>
        <v>0</v>
      </c>
      <c r="K36" s="6">
        <f t="shared" si="1"/>
        <v>0</v>
      </c>
    </row>
    <row r="37" spans="1:11" s="2" customFormat="1" x14ac:dyDescent="0.25">
      <c r="A37" s="5" t="s">
        <v>236</v>
      </c>
      <c r="B37" s="5" t="s">
        <v>93</v>
      </c>
      <c r="C37" s="5" t="s">
        <v>94</v>
      </c>
      <c r="D37" s="6">
        <v>1000</v>
      </c>
      <c r="E37" s="6">
        <v>1000</v>
      </c>
      <c r="F37" s="6">
        <f t="shared" si="0"/>
        <v>125</v>
      </c>
      <c r="G37" s="6">
        <v>0</v>
      </c>
      <c r="H37" s="6">
        <v>125</v>
      </c>
      <c r="I37" s="6">
        <v>125</v>
      </c>
      <c r="J37" s="6">
        <v>0</v>
      </c>
      <c r="K37" s="6">
        <f t="shared" si="1"/>
        <v>0</v>
      </c>
    </row>
    <row r="38" spans="1:11" s="2" customFormat="1" ht="33" x14ac:dyDescent="0.25">
      <c r="A38" s="5" t="s">
        <v>92</v>
      </c>
      <c r="B38" s="5" t="s">
        <v>96</v>
      </c>
      <c r="C38" s="5" t="s">
        <v>97</v>
      </c>
      <c r="D38" s="6">
        <f>D39+D42+D43</f>
        <v>2756000</v>
      </c>
      <c r="E38" s="6">
        <f>E39+E42+E43</f>
        <v>1924000</v>
      </c>
      <c r="F38" s="6">
        <f t="shared" si="0"/>
        <v>4212339</v>
      </c>
      <c r="G38" s="6">
        <f>G39+G42+G43</f>
        <v>1004423</v>
      </c>
      <c r="H38" s="6">
        <f>H39+H42+H43</f>
        <v>3207916</v>
      </c>
      <c r="I38" s="6">
        <f>I39+I42+I43</f>
        <v>2300598</v>
      </c>
      <c r="J38" s="6">
        <f>J39+J42+J43</f>
        <v>152537</v>
      </c>
      <c r="K38" s="6">
        <f t="shared" si="1"/>
        <v>1759204</v>
      </c>
    </row>
    <row r="39" spans="1:11" s="2" customFormat="1" ht="22.5" x14ac:dyDescent="0.25">
      <c r="A39" s="5" t="s">
        <v>237</v>
      </c>
      <c r="B39" s="5" t="s">
        <v>99</v>
      </c>
      <c r="C39" s="5" t="s">
        <v>100</v>
      </c>
      <c r="D39" s="6">
        <f>D40+D41</f>
        <v>2093000</v>
      </c>
      <c r="E39" s="6">
        <f>E40+E41</f>
        <v>1510000</v>
      </c>
      <c r="F39" s="6">
        <f t="shared" si="0"/>
        <v>3471937</v>
      </c>
      <c r="G39" s="6">
        <f>G40+G41</f>
        <v>878172</v>
      </c>
      <c r="H39" s="6">
        <f>H40+H41</f>
        <v>2593765</v>
      </c>
      <c r="I39" s="6">
        <f>I40+I41</f>
        <v>1826792</v>
      </c>
      <c r="J39" s="6">
        <f>J40+J41</f>
        <v>104863</v>
      </c>
      <c r="K39" s="6">
        <f t="shared" si="1"/>
        <v>1540282</v>
      </c>
    </row>
    <row r="40" spans="1:11" s="2" customFormat="1" ht="22.5" x14ac:dyDescent="0.25">
      <c r="A40" s="5" t="s">
        <v>95</v>
      </c>
      <c r="B40" s="5" t="s">
        <v>102</v>
      </c>
      <c r="C40" s="5" t="s">
        <v>103</v>
      </c>
      <c r="D40" s="6">
        <v>1645000</v>
      </c>
      <c r="E40" s="6">
        <v>1200000</v>
      </c>
      <c r="F40" s="6">
        <f t="shared" si="0"/>
        <v>2805708</v>
      </c>
      <c r="G40" s="6">
        <v>708560</v>
      </c>
      <c r="H40" s="6">
        <v>2097148</v>
      </c>
      <c r="I40" s="6">
        <v>1439071</v>
      </c>
      <c r="J40" s="6">
        <v>11490</v>
      </c>
      <c r="K40" s="6">
        <f t="shared" si="1"/>
        <v>1355147</v>
      </c>
    </row>
    <row r="41" spans="1:11" s="2" customFormat="1" ht="22.5" x14ac:dyDescent="0.25">
      <c r="A41" s="5" t="s">
        <v>98</v>
      </c>
      <c r="B41" s="5" t="s">
        <v>105</v>
      </c>
      <c r="C41" s="5" t="s">
        <v>106</v>
      </c>
      <c r="D41" s="6">
        <v>448000</v>
      </c>
      <c r="E41" s="6">
        <v>310000</v>
      </c>
      <c r="F41" s="6">
        <f t="shared" si="0"/>
        <v>666229</v>
      </c>
      <c r="G41" s="6">
        <v>169612</v>
      </c>
      <c r="H41" s="6">
        <v>496617</v>
      </c>
      <c r="I41" s="6">
        <v>387721</v>
      </c>
      <c r="J41" s="6">
        <v>93373</v>
      </c>
      <c r="K41" s="6">
        <f t="shared" si="1"/>
        <v>185135</v>
      </c>
    </row>
    <row r="42" spans="1:11" s="2" customFormat="1" ht="22.5" x14ac:dyDescent="0.25">
      <c r="A42" s="5" t="s">
        <v>101</v>
      </c>
      <c r="B42" s="5" t="s">
        <v>108</v>
      </c>
      <c r="C42" s="5" t="s">
        <v>109</v>
      </c>
      <c r="D42" s="6">
        <v>549000</v>
      </c>
      <c r="E42" s="6">
        <v>315000</v>
      </c>
      <c r="F42" s="6">
        <f t="shared" si="0"/>
        <v>594938</v>
      </c>
      <c r="G42" s="6">
        <v>103048</v>
      </c>
      <c r="H42" s="6">
        <v>491890</v>
      </c>
      <c r="I42" s="6">
        <v>378092</v>
      </c>
      <c r="J42" s="6">
        <v>44714</v>
      </c>
      <c r="K42" s="6">
        <f t="shared" si="1"/>
        <v>172132</v>
      </c>
    </row>
    <row r="43" spans="1:11" s="2" customFormat="1" ht="33" x14ac:dyDescent="0.25">
      <c r="A43" s="5" t="s">
        <v>104</v>
      </c>
      <c r="B43" s="5" t="s">
        <v>111</v>
      </c>
      <c r="C43" s="5" t="s">
        <v>112</v>
      </c>
      <c r="D43" s="6">
        <v>114000</v>
      </c>
      <c r="E43" s="6">
        <v>99000</v>
      </c>
      <c r="F43" s="6">
        <f t="shared" si="0"/>
        <v>145464</v>
      </c>
      <c r="G43" s="6">
        <v>23203</v>
      </c>
      <c r="H43" s="6">
        <v>122261</v>
      </c>
      <c r="I43" s="6">
        <v>95714</v>
      </c>
      <c r="J43" s="6">
        <v>2960</v>
      </c>
      <c r="K43" s="6">
        <f t="shared" si="1"/>
        <v>46790</v>
      </c>
    </row>
    <row r="44" spans="1:11" s="2" customFormat="1" ht="22.5" x14ac:dyDescent="0.25">
      <c r="A44" s="5" t="s">
        <v>107</v>
      </c>
      <c r="B44" s="5" t="s">
        <v>114</v>
      </c>
      <c r="C44" s="5" t="s">
        <v>115</v>
      </c>
      <c r="D44" s="6">
        <f>D45</f>
        <v>0</v>
      </c>
      <c r="E44" s="6">
        <f>E45</f>
        <v>0</v>
      </c>
      <c r="F44" s="6">
        <f t="shared" ref="F44:F68" si="2">G44+H44</f>
        <v>504</v>
      </c>
      <c r="G44" s="6">
        <f t="shared" ref="G44:J45" si="3">G45</f>
        <v>504</v>
      </c>
      <c r="H44" s="6">
        <f t="shared" si="3"/>
        <v>0</v>
      </c>
      <c r="I44" s="6">
        <f t="shared" si="3"/>
        <v>7</v>
      </c>
      <c r="J44" s="6">
        <f t="shared" si="3"/>
        <v>30</v>
      </c>
      <c r="K44" s="6">
        <f t="shared" ref="K44:K68" si="4">F44-I44-J44</f>
        <v>467</v>
      </c>
    </row>
    <row r="45" spans="1:11" s="2" customFormat="1" x14ac:dyDescent="0.25">
      <c r="A45" s="5" t="s">
        <v>110</v>
      </c>
      <c r="B45" s="5" t="s">
        <v>117</v>
      </c>
      <c r="C45" s="5" t="s">
        <v>118</v>
      </c>
      <c r="D45" s="6">
        <f>D46</f>
        <v>0</v>
      </c>
      <c r="E45" s="6">
        <f>E46</f>
        <v>0</v>
      </c>
      <c r="F45" s="6">
        <f t="shared" si="2"/>
        <v>504</v>
      </c>
      <c r="G45" s="6">
        <f t="shared" si="3"/>
        <v>504</v>
      </c>
      <c r="H45" s="6">
        <f t="shared" si="3"/>
        <v>0</v>
      </c>
      <c r="I45" s="6">
        <f t="shared" si="3"/>
        <v>7</v>
      </c>
      <c r="J45" s="6">
        <f t="shared" si="3"/>
        <v>30</v>
      </c>
      <c r="K45" s="6">
        <f t="shared" si="4"/>
        <v>467</v>
      </c>
    </row>
    <row r="46" spans="1:11" s="2" customFormat="1" x14ac:dyDescent="0.25">
      <c r="A46" s="5" t="s">
        <v>113</v>
      </c>
      <c r="B46" s="5" t="s">
        <v>120</v>
      </c>
      <c r="C46" s="5" t="s">
        <v>121</v>
      </c>
      <c r="D46" s="6">
        <v>0</v>
      </c>
      <c r="E46" s="6">
        <v>0</v>
      </c>
      <c r="F46" s="6">
        <f t="shared" si="2"/>
        <v>504</v>
      </c>
      <c r="G46" s="6">
        <v>504</v>
      </c>
      <c r="H46" s="6">
        <v>0</v>
      </c>
      <c r="I46" s="6">
        <v>7</v>
      </c>
      <c r="J46" s="6">
        <v>30</v>
      </c>
      <c r="K46" s="6">
        <f t="shared" si="4"/>
        <v>467</v>
      </c>
    </row>
    <row r="47" spans="1:11" s="2" customFormat="1" x14ac:dyDescent="0.25">
      <c r="A47" s="5" t="s">
        <v>116</v>
      </c>
      <c r="B47" s="5" t="s">
        <v>123</v>
      </c>
      <c r="C47" s="5" t="s">
        <v>124</v>
      </c>
      <c r="D47" s="6">
        <f>D48+D52</f>
        <v>7940860</v>
      </c>
      <c r="E47" s="6">
        <f>E48+E52</f>
        <v>4544060</v>
      </c>
      <c r="F47" s="6">
        <f t="shared" si="2"/>
        <v>13552906</v>
      </c>
      <c r="G47" s="6">
        <f>G48+G52</f>
        <v>4939910</v>
      </c>
      <c r="H47" s="6">
        <f>H48+H52</f>
        <v>8612996</v>
      </c>
      <c r="I47" s="6">
        <f>I48+I52</f>
        <v>5794762</v>
      </c>
      <c r="J47" s="6">
        <f>J48+J52</f>
        <v>371719</v>
      </c>
      <c r="K47" s="6">
        <f t="shared" si="4"/>
        <v>7386425</v>
      </c>
    </row>
    <row r="48" spans="1:11" s="2" customFormat="1" ht="22.5" x14ac:dyDescent="0.25">
      <c r="A48" s="5" t="s">
        <v>119</v>
      </c>
      <c r="B48" s="5" t="s">
        <v>125</v>
      </c>
      <c r="C48" s="5" t="s">
        <v>126</v>
      </c>
      <c r="D48" s="6">
        <f>D49</f>
        <v>1804000</v>
      </c>
      <c r="E48" s="6">
        <f>E49</f>
        <v>1244000</v>
      </c>
      <c r="F48" s="6">
        <f t="shared" si="2"/>
        <v>3303465</v>
      </c>
      <c r="G48" s="6">
        <f>G49</f>
        <v>1758952</v>
      </c>
      <c r="H48" s="6">
        <f>H49</f>
        <v>1544513</v>
      </c>
      <c r="I48" s="6">
        <f>I49</f>
        <v>1157712</v>
      </c>
      <c r="J48" s="6">
        <f>J49</f>
        <v>128476</v>
      </c>
      <c r="K48" s="6">
        <f t="shared" si="4"/>
        <v>2017277</v>
      </c>
    </row>
    <row r="49" spans="1:11" s="2" customFormat="1" ht="22.5" x14ac:dyDescent="0.25">
      <c r="A49" s="5" t="s">
        <v>122</v>
      </c>
      <c r="B49" s="5" t="s">
        <v>127</v>
      </c>
      <c r="C49" s="5" t="s">
        <v>128</v>
      </c>
      <c r="D49" s="6">
        <f>+D50</f>
        <v>1804000</v>
      </c>
      <c r="E49" s="6">
        <f>+E50</f>
        <v>1244000</v>
      </c>
      <c r="F49" s="6">
        <f t="shared" si="2"/>
        <v>3303465</v>
      </c>
      <c r="G49" s="6">
        <f t="shared" ref="G49:J50" si="5">+G50</f>
        <v>1758952</v>
      </c>
      <c r="H49" s="6">
        <f t="shared" si="5"/>
        <v>1544513</v>
      </c>
      <c r="I49" s="6">
        <f t="shared" si="5"/>
        <v>1157712</v>
      </c>
      <c r="J49" s="6">
        <f t="shared" si="5"/>
        <v>128476</v>
      </c>
      <c r="K49" s="6">
        <f t="shared" si="4"/>
        <v>2017277</v>
      </c>
    </row>
    <row r="50" spans="1:11" s="2" customFormat="1" x14ac:dyDescent="0.25">
      <c r="A50" s="5" t="s">
        <v>238</v>
      </c>
      <c r="B50" s="5" t="s">
        <v>129</v>
      </c>
      <c r="C50" s="5" t="s">
        <v>130</v>
      </c>
      <c r="D50" s="6">
        <f>+D51</f>
        <v>1804000</v>
      </c>
      <c r="E50" s="6">
        <f>+E51</f>
        <v>1244000</v>
      </c>
      <c r="F50" s="6">
        <f t="shared" si="2"/>
        <v>3303465</v>
      </c>
      <c r="G50" s="6">
        <f t="shared" si="5"/>
        <v>1758952</v>
      </c>
      <c r="H50" s="6">
        <f t="shared" si="5"/>
        <v>1544513</v>
      </c>
      <c r="I50" s="6">
        <f t="shared" si="5"/>
        <v>1157712</v>
      </c>
      <c r="J50" s="6">
        <f t="shared" si="5"/>
        <v>128476</v>
      </c>
      <c r="K50" s="6">
        <f t="shared" si="4"/>
        <v>2017277</v>
      </c>
    </row>
    <row r="51" spans="1:11" s="2" customFormat="1" ht="22.5" x14ac:dyDescent="0.25">
      <c r="A51" s="5" t="s">
        <v>239</v>
      </c>
      <c r="B51" s="5" t="s">
        <v>131</v>
      </c>
      <c r="C51" s="5" t="s">
        <v>132</v>
      </c>
      <c r="D51" s="6">
        <v>1804000</v>
      </c>
      <c r="E51" s="6">
        <v>1244000</v>
      </c>
      <c r="F51" s="6">
        <f t="shared" si="2"/>
        <v>3303465</v>
      </c>
      <c r="G51" s="6">
        <v>1758952</v>
      </c>
      <c r="H51" s="6">
        <v>1544513</v>
      </c>
      <c r="I51" s="6">
        <v>1157712</v>
      </c>
      <c r="J51" s="6">
        <v>128476</v>
      </c>
      <c r="K51" s="6">
        <f t="shared" si="4"/>
        <v>2017277</v>
      </c>
    </row>
    <row r="52" spans="1:11" s="2" customFormat="1" ht="22.5" x14ac:dyDescent="0.25">
      <c r="A52" s="5" t="s">
        <v>240</v>
      </c>
      <c r="B52" s="5" t="s">
        <v>134</v>
      </c>
      <c r="C52" s="5" t="s">
        <v>135</v>
      </c>
      <c r="D52" s="6">
        <f>D53+D56+D59+D62</f>
        <v>6136860</v>
      </c>
      <c r="E52" s="6">
        <f>E53+E56+E59+E62</f>
        <v>3300060</v>
      </c>
      <c r="F52" s="6">
        <f t="shared" si="2"/>
        <v>10249441</v>
      </c>
      <c r="G52" s="6">
        <f>G53+G56+G59+G62</f>
        <v>3180958</v>
      </c>
      <c r="H52" s="6">
        <f>H53+H56+H59+H62</f>
        <v>7068483</v>
      </c>
      <c r="I52" s="6">
        <f>I53+I56+I59+I62</f>
        <v>4637050</v>
      </c>
      <c r="J52" s="6">
        <f>J53+J56+J59+J62</f>
        <v>243243</v>
      </c>
      <c r="K52" s="6">
        <f t="shared" si="4"/>
        <v>5369148</v>
      </c>
    </row>
    <row r="53" spans="1:11" s="2" customFormat="1" ht="43.5" x14ac:dyDescent="0.25">
      <c r="A53" s="5" t="s">
        <v>241</v>
      </c>
      <c r="B53" s="5" t="s">
        <v>136</v>
      </c>
      <c r="C53" s="5" t="s">
        <v>137</v>
      </c>
      <c r="D53" s="6">
        <f>D54+D55</f>
        <v>6020000</v>
      </c>
      <c r="E53" s="6">
        <f>E54+E55</f>
        <v>4028400</v>
      </c>
      <c r="F53" s="6">
        <f t="shared" si="2"/>
        <v>6335631</v>
      </c>
      <c r="G53" s="6">
        <f>G54+G55</f>
        <v>653097</v>
      </c>
      <c r="H53" s="6">
        <f>H54+H55</f>
        <v>5682534</v>
      </c>
      <c r="I53" s="6">
        <f>I54+I55</f>
        <v>4852599</v>
      </c>
      <c r="J53" s="6">
        <f>J54+J55</f>
        <v>104715</v>
      </c>
      <c r="K53" s="6">
        <f t="shared" si="4"/>
        <v>1378317</v>
      </c>
    </row>
    <row r="54" spans="1:11" s="2" customFormat="1" x14ac:dyDescent="0.25">
      <c r="A54" s="5" t="s">
        <v>133</v>
      </c>
      <c r="B54" s="5" t="s">
        <v>138</v>
      </c>
      <c r="C54" s="5" t="s">
        <v>139</v>
      </c>
      <c r="D54" s="6">
        <v>20000</v>
      </c>
      <c r="E54" s="6">
        <v>6000</v>
      </c>
      <c r="F54" s="6">
        <f t="shared" si="2"/>
        <v>715</v>
      </c>
      <c r="G54" s="6">
        <v>0</v>
      </c>
      <c r="H54" s="6">
        <v>715</v>
      </c>
      <c r="I54" s="6">
        <v>715</v>
      </c>
      <c r="J54" s="6">
        <v>0</v>
      </c>
      <c r="K54" s="6">
        <f t="shared" si="4"/>
        <v>0</v>
      </c>
    </row>
    <row r="55" spans="1:11" s="2" customFormat="1" ht="22.5" x14ac:dyDescent="0.25">
      <c r="A55" s="5" t="s">
        <v>242</v>
      </c>
      <c r="B55" s="5" t="s">
        <v>140</v>
      </c>
      <c r="C55" s="5" t="s">
        <v>141</v>
      </c>
      <c r="D55" s="6">
        <v>6000000</v>
      </c>
      <c r="E55" s="6">
        <v>4022400</v>
      </c>
      <c r="F55" s="6">
        <f t="shared" si="2"/>
        <v>6334916</v>
      </c>
      <c r="G55" s="6">
        <v>653097</v>
      </c>
      <c r="H55" s="6">
        <v>5681819</v>
      </c>
      <c r="I55" s="6">
        <v>4851884</v>
      </c>
      <c r="J55" s="6">
        <v>104715</v>
      </c>
      <c r="K55" s="6">
        <f t="shared" si="4"/>
        <v>1378317</v>
      </c>
    </row>
    <row r="56" spans="1:11" s="2" customFormat="1" ht="22.5" x14ac:dyDescent="0.25">
      <c r="A56" s="5" t="s">
        <v>243</v>
      </c>
      <c r="B56" s="5" t="s">
        <v>143</v>
      </c>
      <c r="C56" s="5" t="s">
        <v>144</v>
      </c>
      <c r="D56" s="6">
        <f>D57</f>
        <v>805020</v>
      </c>
      <c r="E56" s="6">
        <f>E57</f>
        <v>390420</v>
      </c>
      <c r="F56" s="6">
        <f t="shared" si="2"/>
        <v>2296598</v>
      </c>
      <c r="G56" s="6">
        <f t="shared" ref="G56:J57" si="6">G57</f>
        <v>1747574</v>
      </c>
      <c r="H56" s="6">
        <f t="shared" si="6"/>
        <v>549024</v>
      </c>
      <c r="I56" s="6">
        <f t="shared" si="6"/>
        <v>467699</v>
      </c>
      <c r="J56" s="6">
        <f t="shared" si="6"/>
        <v>103705</v>
      </c>
      <c r="K56" s="6">
        <f t="shared" si="4"/>
        <v>1725194</v>
      </c>
    </row>
    <row r="57" spans="1:11" s="2" customFormat="1" ht="22.5" x14ac:dyDescent="0.25">
      <c r="A57" s="5" t="s">
        <v>244</v>
      </c>
      <c r="B57" s="5" t="s">
        <v>145</v>
      </c>
      <c r="C57" s="5" t="s">
        <v>146</v>
      </c>
      <c r="D57" s="6">
        <f>D58</f>
        <v>805020</v>
      </c>
      <c r="E57" s="6">
        <f>E58</f>
        <v>390420</v>
      </c>
      <c r="F57" s="6">
        <f t="shared" si="2"/>
        <v>2296598</v>
      </c>
      <c r="G57" s="6">
        <f t="shared" si="6"/>
        <v>1747574</v>
      </c>
      <c r="H57" s="6">
        <f t="shared" si="6"/>
        <v>549024</v>
      </c>
      <c r="I57" s="6">
        <f t="shared" si="6"/>
        <v>467699</v>
      </c>
      <c r="J57" s="6">
        <f t="shared" si="6"/>
        <v>103705</v>
      </c>
      <c r="K57" s="6">
        <f t="shared" si="4"/>
        <v>1725194</v>
      </c>
    </row>
    <row r="58" spans="1:11" s="2" customFormat="1" ht="22.5" x14ac:dyDescent="0.25">
      <c r="A58" s="5" t="s">
        <v>142</v>
      </c>
      <c r="B58" s="5" t="s">
        <v>148</v>
      </c>
      <c r="C58" s="5" t="s">
        <v>149</v>
      </c>
      <c r="D58" s="6">
        <v>805020</v>
      </c>
      <c r="E58" s="6">
        <v>390420</v>
      </c>
      <c r="F58" s="6">
        <f t="shared" si="2"/>
        <v>2296598</v>
      </c>
      <c r="G58" s="6">
        <v>1747574</v>
      </c>
      <c r="H58" s="6">
        <v>549024</v>
      </c>
      <c r="I58" s="6">
        <v>467699</v>
      </c>
      <c r="J58" s="6">
        <v>103705</v>
      </c>
      <c r="K58" s="6">
        <f t="shared" si="4"/>
        <v>1725194</v>
      </c>
    </row>
    <row r="59" spans="1:11" s="2" customFormat="1" ht="33" x14ac:dyDescent="0.25">
      <c r="A59" s="5" t="s">
        <v>245</v>
      </c>
      <c r="B59" s="5" t="s">
        <v>150</v>
      </c>
      <c r="C59" s="5" t="s">
        <v>151</v>
      </c>
      <c r="D59" s="6">
        <f>+D60+D61</f>
        <v>5843900</v>
      </c>
      <c r="E59" s="6">
        <f>+E60+E61</f>
        <v>3308000</v>
      </c>
      <c r="F59" s="6">
        <f t="shared" si="2"/>
        <v>4567963</v>
      </c>
      <c r="G59" s="6">
        <f>+G60+G61</f>
        <v>780287</v>
      </c>
      <c r="H59" s="6">
        <f>+H60+H61</f>
        <v>3787676</v>
      </c>
      <c r="I59" s="6">
        <f>+I60+I61</f>
        <v>2267503</v>
      </c>
      <c r="J59" s="6">
        <f>+J60+J61</f>
        <v>34823</v>
      </c>
      <c r="K59" s="6">
        <f t="shared" si="4"/>
        <v>2265637</v>
      </c>
    </row>
    <row r="60" spans="1:11" s="2" customFormat="1" x14ac:dyDescent="0.25">
      <c r="A60" s="5" t="s">
        <v>246</v>
      </c>
      <c r="B60" s="5" t="s">
        <v>153</v>
      </c>
      <c r="C60" s="5" t="s">
        <v>154</v>
      </c>
      <c r="D60" s="6">
        <v>5775900</v>
      </c>
      <c r="E60" s="6">
        <v>3278000</v>
      </c>
      <c r="F60" s="6">
        <f t="shared" si="2"/>
        <v>4496471</v>
      </c>
      <c r="G60" s="6">
        <v>758827</v>
      </c>
      <c r="H60" s="6">
        <v>3737644</v>
      </c>
      <c r="I60" s="6">
        <v>2219629</v>
      </c>
      <c r="J60" s="6">
        <v>34490</v>
      </c>
      <c r="K60" s="6">
        <f t="shared" si="4"/>
        <v>2242352</v>
      </c>
    </row>
    <row r="61" spans="1:11" s="2" customFormat="1" x14ac:dyDescent="0.25">
      <c r="A61" s="5" t="s">
        <v>247</v>
      </c>
      <c r="B61" s="5" t="s">
        <v>156</v>
      </c>
      <c r="C61" s="5" t="s">
        <v>157</v>
      </c>
      <c r="D61" s="6">
        <v>68000</v>
      </c>
      <c r="E61" s="6">
        <v>30000</v>
      </c>
      <c r="F61" s="6">
        <f t="shared" si="2"/>
        <v>71492</v>
      </c>
      <c r="G61" s="6">
        <v>21460</v>
      </c>
      <c r="H61" s="6">
        <v>50032</v>
      </c>
      <c r="I61" s="6">
        <v>47874</v>
      </c>
      <c r="J61" s="6">
        <v>333</v>
      </c>
      <c r="K61" s="6">
        <f t="shared" si="4"/>
        <v>23285</v>
      </c>
    </row>
    <row r="62" spans="1:11" s="2" customFormat="1" ht="22.5" x14ac:dyDescent="0.25">
      <c r="A62" s="5" t="s">
        <v>248</v>
      </c>
      <c r="B62" s="5" t="s">
        <v>249</v>
      </c>
      <c r="C62" s="5" t="s">
        <v>250</v>
      </c>
      <c r="D62" s="6">
        <f>+D63</f>
        <v>-6532060</v>
      </c>
      <c r="E62" s="6">
        <f>+E63</f>
        <v>-4426760</v>
      </c>
      <c r="F62" s="6">
        <f t="shared" si="2"/>
        <v>-2950751</v>
      </c>
      <c r="G62" s="6">
        <f>+G63</f>
        <v>0</v>
      </c>
      <c r="H62" s="6">
        <f>+H63</f>
        <v>-2950751</v>
      </c>
      <c r="I62" s="6">
        <f>+I63</f>
        <v>-2950751</v>
      </c>
      <c r="J62" s="6">
        <f>+J63</f>
        <v>0</v>
      </c>
      <c r="K62" s="6">
        <f t="shared" si="4"/>
        <v>0</v>
      </c>
    </row>
    <row r="63" spans="1:11" s="2" customFormat="1" ht="33" x14ac:dyDescent="0.25">
      <c r="A63" s="5" t="s">
        <v>251</v>
      </c>
      <c r="B63" s="5" t="s">
        <v>158</v>
      </c>
      <c r="C63" s="5" t="s">
        <v>159</v>
      </c>
      <c r="D63" s="6">
        <v>-6532060</v>
      </c>
      <c r="E63" s="6">
        <v>-4426760</v>
      </c>
      <c r="F63" s="6">
        <f t="shared" si="2"/>
        <v>-2950751</v>
      </c>
      <c r="G63" s="6">
        <v>0</v>
      </c>
      <c r="H63" s="6">
        <v>-2950751</v>
      </c>
      <c r="I63" s="6">
        <v>-2950751</v>
      </c>
      <c r="J63" s="6">
        <v>0</v>
      </c>
      <c r="K63" s="6">
        <f t="shared" si="4"/>
        <v>0</v>
      </c>
    </row>
    <row r="64" spans="1:11" s="2" customFormat="1" x14ac:dyDescent="0.25">
      <c r="A64" s="5" t="s">
        <v>164</v>
      </c>
      <c r="B64" s="5" t="s">
        <v>172</v>
      </c>
      <c r="C64" s="5" t="s">
        <v>173</v>
      </c>
      <c r="D64" s="6">
        <f>D65</f>
        <v>2220000</v>
      </c>
      <c r="E64" s="6">
        <f>E65</f>
        <v>1000000</v>
      </c>
      <c r="F64" s="6">
        <f t="shared" si="2"/>
        <v>878275</v>
      </c>
      <c r="G64" s="6">
        <f t="shared" ref="G64:J65" si="7">G65</f>
        <v>0</v>
      </c>
      <c r="H64" s="6">
        <f t="shared" si="7"/>
        <v>878275</v>
      </c>
      <c r="I64" s="6">
        <f t="shared" si="7"/>
        <v>878275</v>
      </c>
      <c r="J64" s="6">
        <f t="shared" si="7"/>
        <v>0</v>
      </c>
      <c r="K64" s="6">
        <f t="shared" si="4"/>
        <v>0</v>
      </c>
    </row>
    <row r="65" spans="1:12" s="2" customFormat="1" ht="22.5" x14ac:dyDescent="0.25">
      <c r="A65" s="5" t="s">
        <v>167</v>
      </c>
      <c r="B65" s="5" t="s">
        <v>174</v>
      </c>
      <c r="C65" s="5" t="s">
        <v>175</v>
      </c>
      <c r="D65" s="6">
        <f>D66</f>
        <v>2220000</v>
      </c>
      <c r="E65" s="6">
        <f>E66</f>
        <v>1000000</v>
      </c>
      <c r="F65" s="6">
        <f t="shared" si="2"/>
        <v>878275</v>
      </c>
      <c r="G65" s="6">
        <f t="shared" si="7"/>
        <v>0</v>
      </c>
      <c r="H65" s="6">
        <f t="shared" si="7"/>
        <v>878275</v>
      </c>
      <c r="I65" s="6">
        <f t="shared" si="7"/>
        <v>878275</v>
      </c>
      <c r="J65" s="6">
        <f t="shared" si="7"/>
        <v>0</v>
      </c>
      <c r="K65" s="6">
        <f t="shared" si="4"/>
        <v>0</v>
      </c>
    </row>
    <row r="66" spans="1:12" s="2" customFormat="1" ht="96" x14ac:dyDescent="0.25">
      <c r="A66" s="5" t="s">
        <v>252</v>
      </c>
      <c r="B66" s="5" t="s">
        <v>176</v>
      </c>
      <c r="C66" s="5" t="s">
        <v>177</v>
      </c>
      <c r="D66" s="6">
        <f>+D67+D68</f>
        <v>2220000</v>
      </c>
      <c r="E66" s="6">
        <f>+E67+E68</f>
        <v>1000000</v>
      </c>
      <c r="F66" s="6">
        <f t="shared" si="2"/>
        <v>878275</v>
      </c>
      <c r="G66" s="6">
        <f>+G67+G68</f>
        <v>0</v>
      </c>
      <c r="H66" s="6">
        <f>+H67+H68</f>
        <v>878275</v>
      </c>
      <c r="I66" s="6">
        <f>+I67+I68</f>
        <v>878275</v>
      </c>
      <c r="J66" s="6">
        <f>+J67+J68</f>
        <v>0</v>
      </c>
      <c r="K66" s="6">
        <f t="shared" si="4"/>
        <v>0</v>
      </c>
    </row>
    <row r="67" spans="1:12" s="2" customFormat="1" ht="43.5" x14ac:dyDescent="0.25">
      <c r="A67" s="5" t="s">
        <v>253</v>
      </c>
      <c r="B67" s="5" t="s">
        <v>178</v>
      </c>
      <c r="C67" s="5" t="s">
        <v>179</v>
      </c>
      <c r="D67" s="6">
        <v>530000</v>
      </c>
      <c r="E67" s="6">
        <v>150000</v>
      </c>
      <c r="F67" s="6">
        <f t="shared" si="2"/>
        <v>59900</v>
      </c>
      <c r="G67" s="6">
        <v>0</v>
      </c>
      <c r="H67" s="6">
        <v>59900</v>
      </c>
      <c r="I67" s="6">
        <v>59900</v>
      </c>
      <c r="J67" s="6">
        <v>0</v>
      </c>
      <c r="K67" s="6">
        <f t="shared" si="4"/>
        <v>0</v>
      </c>
    </row>
    <row r="68" spans="1:12" s="2" customFormat="1" ht="33" x14ac:dyDescent="0.25">
      <c r="A68" s="5" t="s">
        <v>254</v>
      </c>
      <c r="B68" s="5" t="s">
        <v>184</v>
      </c>
      <c r="C68" s="5" t="s">
        <v>185</v>
      </c>
      <c r="D68" s="6">
        <v>1690000</v>
      </c>
      <c r="E68" s="6">
        <v>850000</v>
      </c>
      <c r="F68" s="6">
        <f t="shared" si="2"/>
        <v>818375</v>
      </c>
      <c r="G68" s="6">
        <v>0</v>
      </c>
      <c r="H68" s="6">
        <v>818375</v>
      </c>
      <c r="I68" s="6">
        <v>818375</v>
      </c>
      <c r="J68" s="6">
        <v>0</v>
      </c>
      <c r="K68" s="6">
        <f t="shared" si="4"/>
        <v>0</v>
      </c>
    </row>
    <row r="69" spans="1:12" s="2" customFormat="1" x14ac:dyDescent="0.25">
      <c r="A69" s="3"/>
      <c r="B69" s="3"/>
      <c r="C69" s="3"/>
      <c r="D69" s="4"/>
      <c r="E69" s="4"/>
      <c r="F69" s="4"/>
      <c r="G69" s="4"/>
      <c r="H69" s="4"/>
      <c r="I69" s="4"/>
      <c r="J69" s="4"/>
      <c r="K69" s="4"/>
    </row>
    <row r="70" spans="1:12" x14ac:dyDescent="0.25">
      <c r="A70" s="16" t="s">
        <v>223</v>
      </c>
      <c r="B70" s="16"/>
      <c r="C70" s="16"/>
      <c r="D70" s="16"/>
      <c r="E70" s="16" t="s">
        <v>225</v>
      </c>
      <c r="F70" s="16"/>
      <c r="G70" s="16"/>
      <c r="H70" s="16"/>
      <c r="I70" s="16" t="s">
        <v>227</v>
      </c>
      <c r="J70" s="16"/>
      <c r="K70" s="16"/>
      <c r="L70" s="16"/>
    </row>
    <row r="71" spans="1:12" x14ac:dyDescent="0.25">
      <c r="A71" s="17" t="s">
        <v>224</v>
      </c>
      <c r="B71" s="17"/>
      <c r="C71" s="17"/>
      <c r="D71" s="17"/>
      <c r="E71" s="17" t="s">
        <v>226</v>
      </c>
      <c r="F71" s="17"/>
      <c r="G71" s="17"/>
      <c r="H71" s="17"/>
      <c r="I71" s="17"/>
      <c r="J71" s="17"/>
      <c r="K71" s="17"/>
      <c r="L71" s="17"/>
    </row>
    <row r="139" spans="1:20" x14ac:dyDescent="0.25">
      <c r="A139" s="7"/>
      <c r="B139" s="7"/>
      <c r="C139" s="7"/>
      <c r="D139" s="7"/>
      <c r="I139" s="7"/>
      <c r="J139" s="7"/>
      <c r="K139" s="7"/>
      <c r="L139" s="7"/>
      <c r="Q139" s="7"/>
      <c r="R139" s="7"/>
      <c r="S139" s="7"/>
      <c r="T139" s="7"/>
    </row>
  </sheetData>
  <mergeCells count="23">
    <mergeCell ref="A70:D70"/>
    <mergeCell ref="A71:D71"/>
    <mergeCell ref="E70:H70"/>
    <mergeCell ref="E71:H71"/>
    <mergeCell ref="I70:L70"/>
    <mergeCell ref="I71:L71"/>
    <mergeCell ref="A11:B11"/>
    <mergeCell ref="C7:C10"/>
    <mergeCell ref="D7:D10"/>
    <mergeCell ref="E7:E10"/>
    <mergeCell ref="F7:H7"/>
    <mergeCell ref="F8:F10"/>
    <mergeCell ref="G8:G10"/>
    <mergeCell ref="H8:H10"/>
    <mergeCell ref="A7:B10"/>
    <mergeCell ref="I7:I10"/>
    <mergeCell ref="J7:J10"/>
    <mergeCell ref="K7:K10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12C02-6518-452E-A546-17230116B063}">
  <dimension ref="A1:T91"/>
  <sheetViews>
    <sheetView topLeftCell="B40" workbookViewId="0">
      <selection activeCell="A4" sqref="A4:K44"/>
    </sheetView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69.95" customHeight="1" x14ac:dyDescent="0.25">
      <c r="A4" s="12" t="s">
        <v>255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25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5.75" thickBot="1" x14ac:dyDescent="0.3"/>
    <row r="7" spans="1:11" s="2" customFormat="1" ht="15.75" thickBot="1" x14ac:dyDescent="0.3">
      <c r="A7" s="14" t="s">
        <v>5</v>
      </c>
      <c r="B7" s="14"/>
      <c r="C7" s="14" t="s">
        <v>7</v>
      </c>
      <c r="D7" s="14" t="s">
        <v>9</v>
      </c>
      <c r="E7" s="14" t="s">
        <v>10</v>
      </c>
      <c r="F7" s="14" t="s">
        <v>11</v>
      </c>
      <c r="G7" s="14"/>
      <c r="H7" s="14"/>
      <c r="I7" s="14" t="s">
        <v>16</v>
      </c>
      <c r="J7" s="14" t="s">
        <v>17</v>
      </c>
      <c r="K7" s="14" t="s">
        <v>18</v>
      </c>
    </row>
    <row r="8" spans="1:11" s="2" customFormat="1" ht="15.75" thickBot="1" x14ac:dyDescent="0.3">
      <c r="A8" s="14"/>
      <c r="B8" s="14"/>
      <c r="C8" s="14"/>
      <c r="D8" s="14"/>
      <c r="E8" s="14"/>
      <c r="F8" s="14" t="s">
        <v>12</v>
      </c>
      <c r="G8" s="14" t="s">
        <v>14</v>
      </c>
      <c r="H8" s="14" t="s">
        <v>15</v>
      </c>
      <c r="I8" s="14"/>
      <c r="J8" s="14"/>
      <c r="K8" s="14"/>
    </row>
    <row r="9" spans="1:11" s="2" customFormat="1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s="2" customFormat="1" ht="15.75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s="2" customFormat="1" ht="15.75" thickBot="1" x14ac:dyDescent="0.3">
      <c r="A11" s="14" t="s">
        <v>6</v>
      </c>
      <c r="B11" s="14"/>
      <c r="C11" s="1" t="s">
        <v>8</v>
      </c>
      <c r="D11" s="1">
        <v>1</v>
      </c>
      <c r="E11" s="1">
        <v>2</v>
      </c>
      <c r="F11" s="1" t="s">
        <v>13</v>
      </c>
      <c r="G11" s="1">
        <v>4</v>
      </c>
      <c r="H11" s="1">
        <v>5</v>
      </c>
      <c r="I11" s="1">
        <v>6</v>
      </c>
      <c r="J11" s="1">
        <v>7</v>
      </c>
      <c r="K11" s="1" t="s">
        <v>19</v>
      </c>
    </row>
    <row r="12" spans="1:11" s="2" customFormat="1" ht="22.5" x14ac:dyDescent="0.25">
      <c r="A12" s="5" t="s">
        <v>20</v>
      </c>
      <c r="B12" s="5" t="s">
        <v>256</v>
      </c>
      <c r="C12" s="5" t="s">
        <v>22</v>
      </c>
      <c r="D12" s="6">
        <f>D13+D18+D22+D39</f>
        <v>79313460</v>
      </c>
      <c r="E12" s="6">
        <f>E13+E18+E22+E39</f>
        <v>32296900</v>
      </c>
      <c r="F12" s="6">
        <f t="shared" ref="F12:F44" si="0">G12+H12</f>
        <v>11407340</v>
      </c>
      <c r="G12" s="6">
        <f>G13+G18+G22+G39</f>
        <v>3042652</v>
      </c>
      <c r="H12" s="6">
        <f>H13+H18+H22+H39</f>
        <v>8364688</v>
      </c>
      <c r="I12" s="6">
        <f>I13+I18+I22+I39</f>
        <v>8259386</v>
      </c>
      <c r="J12" s="6">
        <f>J13+J18+J22+J39</f>
        <v>77594</v>
      </c>
      <c r="K12" s="6">
        <f t="shared" ref="K12:K44" si="1">F12-I12-J12</f>
        <v>3070360</v>
      </c>
    </row>
    <row r="13" spans="1:11" s="2" customFormat="1" x14ac:dyDescent="0.25">
      <c r="A13" s="5" t="s">
        <v>23</v>
      </c>
      <c r="B13" s="5" t="s">
        <v>27</v>
      </c>
      <c r="C13" s="5" t="s">
        <v>28</v>
      </c>
      <c r="D13" s="6">
        <f t="shared" ref="D13:E16" si="2">+D14</f>
        <v>6532060</v>
      </c>
      <c r="E13" s="6">
        <f t="shared" si="2"/>
        <v>4426760</v>
      </c>
      <c r="F13" s="6">
        <f t="shared" si="0"/>
        <v>2950751</v>
      </c>
      <c r="G13" s="6">
        <f t="shared" ref="G13:J16" si="3">+G14</f>
        <v>0</v>
      </c>
      <c r="H13" s="6">
        <f t="shared" si="3"/>
        <v>2950751</v>
      </c>
      <c r="I13" s="6">
        <f t="shared" si="3"/>
        <v>2950751</v>
      </c>
      <c r="J13" s="6">
        <f t="shared" si="3"/>
        <v>0</v>
      </c>
      <c r="K13" s="6">
        <f t="shared" si="1"/>
        <v>0</v>
      </c>
    </row>
    <row r="14" spans="1:11" s="2" customFormat="1" x14ac:dyDescent="0.25">
      <c r="A14" s="5" t="s">
        <v>257</v>
      </c>
      <c r="B14" s="5" t="s">
        <v>123</v>
      </c>
      <c r="C14" s="5" t="s">
        <v>124</v>
      </c>
      <c r="D14" s="6">
        <f t="shared" si="2"/>
        <v>6532060</v>
      </c>
      <c r="E14" s="6">
        <f t="shared" si="2"/>
        <v>4426760</v>
      </c>
      <c r="F14" s="6">
        <f t="shared" si="0"/>
        <v>2950751</v>
      </c>
      <c r="G14" s="6">
        <f t="shared" si="3"/>
        <v>0</v>
      </c>
      <c r="H14" s="6">
        <f t="shared" si="3"/>
        <v>2950751</v>
      </c>
      <c r="I14" s="6">
        <f t="shared" si="3"/>
        <v>2950751</v>
      </c>
      <c r="J14" s="6">
        <f t="shared" si="3"/>
        <v>0</v>
      </c>
      <c r="K14" s="6">
        <f t="shared" si="1"/>
        <v>0</v>
      </c>
    </row>
    <row r="15" spans="1:11" s="2" customFormat="1" ht="22.5" x14ac:dyDescent="0.25">
      <c r="A15" s="5" t="s">
        <v>230</v>
      </c>
      <c r="B15" s="5" t="s">
        <v>134</v>
      </c>
      <c r="C15" s="5" t="s">
        <v>135</v>
      </c>
      <c r="D15" s="6">
        <f t="shared" si="2"/>
        <v>6532060</v>
      </c>
      <c r="E15" s="6">
        <f t="shared" si="2"/>
        <v>4426760</v>
      </c>
      <c r="F15" s="6">
        <f t="shared" si="0"/>
        <v>2950751</v>
      </c>
      <c r="G15" s="6">
        <f t="shared" si="3"/>
        <v>0</v>
      </c>
      <c r="H15" s="6">
        <f t="shared" si="3"/>
        <v>2950751</v>
      </c>
      <c r="I15" s="6">
        <f t="shared" si="3"/>
        <v>2950751</v>
      </c>
      <c r="J15" s="6">
        <f t="shared" si="3"/>
        <v>0</v>
      </c>
      <c r="K15" s="6">
        <f t="shared" si="1"/>
        <v>0</v>
      </c>
    </row>
    <row r="16" spans="1:11" s="2" customFormat="1" ht="22.5" x14ac:dyDescent="0.25">
      <c r="A16" s="5" t="s">
        <v>258</v>
      </c>
      <c r="B16" s="5" t="s">
        <v>249</v>
      </c>
      <c r="C16" s="5" t="s">
        <v>250</v>
      </c>
      <c r="D16" s="6">
        <f t="shared" si="2"/>
        <v>6532060</v>
      </c>
      <c r="E16" s="6">
        <f t="shared" si="2"/>
        <v>4426760</v>
      </c>
      <c r="F16" s="6">
        <f t="shared" si="0"/>
        <v>2950751</v>
      </c>
      <c r="G16" s="6">
        <f t="shared" si="3"/>
        <v>0</v>
      </c>
      <c r="H16" s="6">
        <f t="shared" si="3"/>
        <v>2950751</v>
      </c>
      <c r="I16" s="6">
        <f t="shared" si="3"/>
        <v>2950751</v>
      </c>
      <c r="J16" s="6">
        <f t="shared" si="3"/>
        <v>0</v>
      </c>
      <c r="K16" s="6">
        <f t="shared" si="1"/>
        <v>0</v>
      </c>
    </row>
    <row r="17" spans="1:11" s="2" customFormat="1" x14ac:dyDescent="0.25">
      <c r="A17" s="5" t="s">
        <v>259</v>
      </c>
      <c r="B17" s="5" t="s">
        <v>160</v>
      </c>
      <c r="C17" s="5" t="s">
        <v>161</v>
      </c>
      <c r="D17" s="6">
        <v>6532060</v>
      </c>
      <c r="E17" s="6">
        <v>4426760</v>
      </c>
      <c r="F17" s="6">
        <f t="shared" si="0"/>
        <v>2950751</v>
      </c>
      <c r="G17" s="6">
        <v>0</v>
      </c>
      <c r="H17" s="6">
        <v>2950751</v>
      </c>
      <c r="I17" s="6">
        <v>2950751</v>
      </c>
      <c r="J17" s="6">
        <v>0</v>
      </c>
      <c r="K17" s="6">
        <f t="shared" si="1"/>
        <v>0</v>
      </c>
    </row>
    <row r="18" spans="1:11" s="2" customFormat="1" x14ac:dyDescent="0.25">
      <c r="A18" s="5" t="s">
        <v>260</v>
      </c>
      <c r="B18" s="5" t="s">
        <v>162</v>
      </c>
      <c r="C18" s="5" t="s">
        <v>163</v>
      </c>
      <c r="D18" s="6">
        <f>D19</f>
        <v>0</v>
      </c>
      <c r="E18" s="6">
        <f>E19</f>
        <v>0</v>
      </c>
      <c r="F18" s="6">
        <f t="shared" si="0"/>
        <v>170512</v>
      </c>
      <c r="G18" s="6">
        <f>G19</f>
        <v>5541</v>
      </c>
      <c r="H18" s="6">
        <f>H19</f>
        <v>164971</v>
      </c>
      <c r="I18" s="6">
        <f>I19</f>
        <v>59669</v>
      </c>
      <c r="J18" s="6">
        <f>J19</f>
        <v>77594</v>
      </c>
      <c r="K18" s="6">
        <f t="shared" si="1"/>
        <v>33249</v>
      </c>
    </row>
    <row r="19" spans="1:11" s="2" customFormat="1" ht="33" x14ac:dyDescent="0.25">
      <c r="A19" s="5" t="s">
        <v>232</v>
      </c>
      <c r="B19" s="5" t="s">
        <v>165</v>
      </c>
      <c r="C19" s="5" t="s">
        <v>166</v>
      </c>
      <c r="D19" s="6">
        <f>D20+D21</f>
        <v>0</v>
      </c>
      <c r="E19" s="6">
        <f>E20+E21</f>
        <v>0</v>
      </c>
      <c r="F19" s="6">
        <f t="shared" si="0"/>
        <v>170512</v>
      </c>
      <c r="G19" s="6">
        <f>G20+G21</f>
        <v>5541</v>
      </c>
      <c r="H19" s="6">
        <f>H20+H21</f>
        <v>164971</v>
      </c>
      <c r="I19" s="6">
        <f>I20+I21</f>
        <v>59669</v>
      </c>
      <c r="J19" s="6">
        <f>J20+J21</f>
        <v>77594</v>
      </c>
      <c r="K19" s="6">
        <f t="shared" si="1"/>
        <v>33249</v>
      </c>
    </row>
    <row r="20" spans="1:11" s="2" customFormat="1" ht="22.5" x14ac:dyDescent="0.25">
      <c r="A20" s="5" t="s">
        <v>47</v>
      </c>
      <c r="B20" s="5" t="s">
        <v>168</v>
      </c>
      <c r="C20" s="5" t="s">
        <v>169</v>
      </c>
      <c r="D20" s="6">
        <v>0</v>
      </c>
      <c r="E20" s="6">
        <v>0</v>
      </c>
      <c r="F20" s="6">
        <f t="shared" si="0"/>
        <v>647</v>
      </c>
      <c r="G20" s="6">
        <v>0</v>
      </c>
      <c r="H20" s="6">
        <v>647</v>
      </c>
      <c r="I20" s="6">
        <v>634</v>
      </c>
      <c r="J20" s="6">
        <v>13</v>
      </c>
      <c r="K20" s="6">
        <f t="shared" si="1"/>
        <v>0</v>
      </c>
    </row>
    <row r="21" spans="1:11" s="2" customFormat="1" ht="22.5" x14ac:dyDescent="0.25">
      <c r="A21" s="5" t="s">
        <v>56</v>
      </c>
      <c r="B21" s="5" t="s">
        <v>170</v>
      </c>
      <c r="C21" s="5" t="s">
        <v>171</v>
      </c>
      <c r="D21" s="6">
        <v>0</v>
      </c>
      <c r="E21" s="6">
        <v>0</v>
      </c>
      <c r="F21" s="6">
        <f t="shared" si="0"/>
        <v>169865</v>
      </c>
      <c r="G21" s="6">
        <v>5541</v>
      </c>
      <c r="H21" s="6">
        <v>164324</v>
      </c>
      <c r="I21" s="6">
        <v>59035</v>
      </c>
      <c r="J21" s="6">
        <v>77581</v>
      </c>
      <c r="K21" s="6">
        <f t="shared" si="1"/>
        <v>33249</v>
      </c>
    </row>
    <row r="22" spans="1:11" s="2" customFormat="1" x14ac:dyDescent="0.25">
      <c r="A22" s="5" t="s">
        <v>85</v>
      </c>
      <c r="B22" s="5" t="s">
        <v>172</v>
      </c>
      <c r="C22" s="5" t="s">
        <v>173</v>
      </c>
      <c r="D22" s="6">
        <f>D23</f>
        <v>49608170</v>
      </c>
      <c r="E22" s="6">
        <f>E23</f>
        <v>17438140</v>
      </c>
      <c r="F22" s="6">
        <f t="shared" si="0"/>
        <v>5208048</v>
      </c>
      <c r="G22" s="6">
        <f>G23</f>
        <v>402899</v>
      </c>
      <c r="H22" s="6">
        <f>H23</f>
        <v>4805149</v>
      </c>
      <c r="I22" s="6">
        <f>I23</f>
        <v>4805149</v>
      </c>
      <c r="J22" s="6">
        <f>J23</f>
        <v>0</v>
      </c>
      <c r="K22" s="6">
        <f t="shared" si="1"/>
        <v>402899</v>
      </c>
    </row>
    <row r="23" spans="1:11" s="2" customFormat="1" ht="22.5" x14ac:dyDescent="0.25">
      <c r="A23" s="5" t="s">
        <v>261</v>
      </c>
      <c r="B23" s="5" t="s">
        <v>174</v>
      </c>
      <c r="C23" s="5" t="s">
        <v>175</v>
      </c>
      <c r="D23" s="6">
        <f>D24+D36</f>
        <v>49608170</v>
      </c>
      <c r="E23" s="6">
        <f>E24+E36</f>
        <v>17438140</v>
      </c>
      <c r="F23" s="6">
        <f t="shared" si="0"/>
        <v>5208048</v>
      </c>
      <c r="G23" s="6">
        <f>G24+G36</f>
        <v>402899</v>
      </c>
      <c r="H23" s="6">
        <f>H24+H36</f>
        <v>4805149</v>
      </c>
      <c r="I23" s="6">
        <f>I24+I36</f>
        <v>4805149</v>
      </c>
      <c r="J23" s="6">
        <f>J24+J36</f>
        <v>0</v>
      </c>
      <c r="K23" s="6">
        <f t="shared" si="1"/>
        <v>402899</v>
      </c>
    </row>
    <row r="24" spans="1:11" s="2" customFormat="1" ht="96" x14ac:dyDescent="0.25">
      <c r="A24" s="5" t="s">
        <v>234</v>
      </c>
      <c r="B24" s="5" t="s">
        <v>176</v>
      </c>
      <c r="C24" s="5" t="s">
        <v>177</v>
      </c>
      <c r="D24" s="6">
        <f>+D25+D26+D27+D31+D34</f>
        <v>38352880</v>
      </c>
      <c r="E24" s="6">
        <f>+E25+E26+E27+E31+E34</f>
        <v>17438140</v>
      </c>
      <c r="F24" s="6">
        <f t="shared" si="0"/>
        <v>5208048</v>
      </c>
      <c r="G24" s="6">
        <f>+G25+G26+G27+G31+G34</f>
        <v>402899</v>
      </c>
      <c r="H24" s="6">
        <f>+H25+H26+H27+H31+H34</f>
        <v>4805149</v>
      </c>
      <c r="I24" s="6">
        <f>+I25+I26+I27+I31+I34</f>
        <v>4805149</v>
      </c>
      <c r="J24" s="6">
        <f>+J25+J26+J27+J31+J34</f>
        <v>0</v>
      </c>
      <c r="K24" s="6">
        <f t="shared" si="1"/>
        <v>402899</v>
      </c>
    </row>
    <row r="25" spans="1:11" s="2" customFormat="1" ht="22.5" x14ac:dyDescent="0.25">
      <c r="A25" s="5" t="s">
        <v>262</v>
      </c>
      <c r="B25" s="5" t="s">
        <v>181</v>
      </c>
      <c r="C25" s="5" t="s">
        <v>182</v>
      </c>
      <c r="D25" s="6">
        <v>4123150</v>
      </c>
      <c r="E25" s="6">
        <v>0</v>
      </c>
      <c r="F25" s="6">
        <f t="shared" si="0"/>
        <v>0</v>
      </c>
      <c r="G25" s="6">
        <v>0</v>
      </c>
      <c r="H25" s="6">
        <v>0</v>
      </c>
      <c r="I25" s="6">
        <v>0</v>
      </c>
      <c r="J25" s="6">
        <v>0</v>
      </c>
      <c r="K25" s="6">
        <f t="shared" si="1"/>
        <v>0</v>
      </c>
    </row>
    <row r="26" spans="1:11" s="2" customFormat="1" ht="33" x14ac:dyDescent="0.25">
      <c r="A26" s="5" t="s">
        <v>147</v>
      </c>
      <c r="B26" s="5" t="s">
        <v>186</v>
      </c>
      <c r="C26" s="5" t="s">
        <v>187</v>
      </c>
      <c r="D26" s="6">
        <v>19336300</v>
      </c>
      <c r="E26" s="6">
        <v>6320000</v>
      </c>
      <c r="F26" s="6">
        <f t="shared" si="0"/>
        <v>0</v>
      </c>
      <c r="G26" s="6">
        <v>0</v>
      </c>
      <c r="H26" s="6">
        <v>0</v>
      </c>
      <c r="I26" s="6">
        <v>0</v>
      </c>
      <c r="J26" s="6">
        <v>0</v>
      </c>
      <c r="K26" s="6">
        <f t="shared" si="1"/>
        <v>0</v>
      </c>
    </row>
    <row r="27" spans="1:11" s="2" customFormat="1" ht="33" x14ac:dyDescent="0.25">
      <c r="A27" s="5" t="s">
        <v>263</v>
      </c>
      <c r="B27" s="5" t="s">
        <v>188</v>
      </c>
      <c r="C27" s="5" t="s">
        <v>189</v>
      </c>
      <c r="D27" s="6">
        <f>D28+D29+D30</f>
        <v>10755300</v>
      </c>
      <c r="E27" s="6">
        <f>E28+E29+E30</f>
        <v>9589600</v>
      </c>
      <c r="F27" s="6">
        <f t="shared" si="0"/>
        <v>4805149</v>
      </c>
      <c r="G27" s="6">
        <f>G28+G29+G30</f>
        <v>0</v>
      </c>
      <c r="H27" s="6">
        <f>H28+H29+H30</f>
        <v>4805149</v>
      </c>
      <c r="I27" s="6">
        <f>I28+I29+I30</f>
        <v>4805149</v>
      </c>
      <c r="J27" s="6">
        <f>J28+J29+J30</f>
        <v>0</v>
      </c>
      <c r="K27" s="6">
        <f t="shared" si="1"/>
        <v>0</v>
      </c>
    </row>
    <row r="28" spans="1:11" s="2" customFormat="1" x14ac:dyDescent="0.25">
      <c r="A28" s="5" t="s">
        <v>264</v>
      </c>
      <c r="B28" s="5" t="s">
        <v>190</v>
      </c>
      <c r="C28" s="5" t="s">
        <v>191</v>
      </c>
      <c r="D28" s="6">
        <v>8895030</v>
      </c>
      <c r="E28" s="6">
        <v>7925030</v>
      </c>
      <c r="F28" s="6">
        <f t="shared" si="0"/>
        <v>4245631</v>
      </c>
      <c r="G28" s="6">
        <v>0</v>
      </c>
      <c r="H28" s="6">
        <v>4245631</v>
      </c>
      <c r="I28" s="6">
        <v>4245631</v>
      </c>
      <c r="J28" s="6">
        <v>0</v>
      </c>
      <c r="K28" s="6">
        <f t="shared" si="1"/>
        <v>0</v>
      </c>
    </row>
    <row r="29" spans="1:11" s="2" customFormat="1" x14ac:dyDescent="0.25">
      <c r="A29" s="5" t="s">
        <v>245</v>
      </c>
      <c r="B29" s="5" t="s">
        <v>192</v>
      </c>
      <c r="C29" s="5" t="s">
        <v>193</v>
      </c>
      <c r="D29" s="6">
        <v>0</v>
      </c>
      <c r="E29" s="6">
        <v>0</v>
      </c>
      <c r="F29" s="6">
        <f t="shared" si="0"/>
        <v>11313</v>
      </c>
      <c r="G29" s="6">
        <v>0</v>
      </c>
      <c r="H29" s="6">
        <v>11313</v>
      </c>
      <c r="I29" s="6">
        <v>11313</v>
      </c>
      <c r="J29" s="6">
        <v>0</v>
      </c>
      <c r="K29" s="6">
        <f t="shared" si="1"/>
        <v>0</v>
      </c>
    </row>
    <row r="30" spans="1:11" s="2" customFormat="1" x14ac:dyDescent="0.25">
      <c r="A30" s="5" t="s">
        <v>265</v>
      </c>
      <c r="B30" s="5" t="s">
        <v>194</v>
      </c>
      <c r="C30" s="5" t="s">
        <v>195</v>
      </c>
      <c r="D30" s="6">
        <v>1860270</v>
      </c>
      <c r="E30" s="6">
        <v>1664570</v>
      </c>
      <c r="F30" s="6">
        <f t="shared" si="0"/>
        <v>548205</v>
      </c>
      <c r="G30" s="6">
        <v>0</v>
      </c>
      <c r="H30" s="6">
        <v>548205</v>
      </c>
      <c r="I30" s="6">
        <v>548205</v>
      </c>
      <c r="J30" s="6">
        <v>0</v>
      </c>
      <c r="K30" s="6">
        <f t="shared" si="1"/>
        <v>0</v>
      </c>
    </row>
    <row r="31" spans="1:11" s="2" customFormat="1" ht="22.5" x14ac:dyDescent="0.25">
      <c r="A31" s="5" t="s">
        <v>266</v>
      </c>
      <c r="B31" s="5" t="s">
        <v>196</v>
      </c>
      <c r="C31" s="5" t="s">
        <v>197</v>
      </c>
      <c r="D31" s="6">
        <f>D32+D33</f>
        <v>782870</v>
      </c>
      <c r="E31" s="6">
        <f>E32+E33</f>
        <v>133100</v>
      </c>
      <c r="F31" s="6">
        <f t="shared" si="0"/>
        <v>0</v>
      </c>
      <c r="G31" s="6">
        <f>G32+G33</f>
        <v>0</v>
      </c>
      <c r="H31" s="6">
        <f>H32+H33</f>
        <v>0</v>
      </c>
      <c r="I31" s="6">
        <f>I32+I33</f>
        <v>0</v>
      </c>
      <c r="J31" s="6">
        <f>J32+J33</f>
        <v>0</v>
      </c>
      <c r="K31" s="6">
        <f t="shared" si="1"/>
        <v>0</v>
      </c>
    </row>
    <row r="32" spans="1:11" s="2" customFormat="1" x14ac:dyDescent="0.25">
      <c r="A32" s="5" t="s">
        <v>246</v>
      </c>
      <c r="B32" s="5" t="s">
        <v>198</v>
      </c>
      <c r="C32" s="5" t="s">
        <v>199</v>
      </c>
      <c r="D32" s="6">
        <v>641000</v>
      </c>
      <c r="E32" s="6">
        <v>104000</v>
      </c>
      <c r="F32" s="6">
        <f t="shared" si="0"/>
        <v>0</v>
      </c>
      <c r="G32" s="6">
        <v>0</v>
      </c>
      <c r="H32" s="6">
        <v>0</v>
      </c>
      <c r="I32" s="6">
        <v>0</v>
      </c>
      <c r="J32" s="6">
        <v>0</v>
      </c>
      <c r="K32" s="6">
        <f t="shared" si="1"/>
        <v>0</v>
      </c>
    </row>
    <row r="33" spans="1:12" s="2" customFormat="1" x14ac:dyDescent="0.25">
      <c r="A33" s="5" t="s">
        <v>152</v>
      </c>
      <c r="B33" s="5" t="s">
        <v>194</v>
      </c>
      <c r="C33" s="5" t="s">
        <v>200</v>
      </c>
      <c r="D33" s="6">
        <v>141870</v>
      </c>
      <c r="E33" s="6">
        <v>29100</v>
      </c>
      <c r="F33" s="6">
        <f t="shared" si="0"/>
        <v>0</v>
      </c>
      <c r="G33" s="6">
        <v>0</v>
      </c>
      <c r="H33" s="6">
        <v>0</v>
      </c>
      <c r="I33" s="6">
        <v>0</v>
      </c>
      <c r="J33" s="6">
        <v>0</v>
      </c>
      <c r="K33" s="6">
        <f t="shared" si="1"/>
        <v>0</v>
      </c>
    </row>
    <row r="34" spans="1:12" s="2" customFormat="1" ht="54" x14ac:dyDescent="0.25">
      <c r="A34" s="5" t="s">
        <v>267</v>
      </c>
      <c r="B34" s="5" t="s">
        <v>201</v>
      </c>
      <c r="C34" s="5" t="s">
        <v>202</v>
      </c>
      <c r="D34" s="6">
        <f>+D35</f>
        <v>3355260</v>
      </c>
      <c r="E34" s="6">
        <f>+E35</f>
        <v>1395440</v>
      </c>
      <c r="F34" s="6">
        <f t="shared" si="0"/>
        <v>402899</v>
      </c>
      <c r="G34" s="6">
        <f>+G35</f>
        <v>402899</v>
      </c>
      <c r="H34" s="6">
        <f>+H35</f>
        <v>0</v>
      </c>
      <c r="I34" s="6">
        <f>+I35</f>
        <v>0</v>
      </c>
      <c r="J34" s="6">
        <f>+J35</f>
        <v>0</v>
      </c>
      <c r="K34" s="6">
        <f t="shared" si="1"/>
        <v>402899</v>
      </c>
    </row>
    <row r="35" spans="1:12" s="2" customFormat="1" ht="43.5" x14ac:dyDescent="0.25">
      <c r="A35" s="5" t="s">
        <v>155</v>
      </c>
      <c r="B35" s="5" t="s">
        <v>203</v>
      </c>
      <c r="C35" s="5" t="s">
        <v>204</v>
      </c>
      <c r="D35" s="6">
        <v>3355260</v>
      </c>
      <c r="E35" s="6">
        <v>1395440</v>
      </c>
      <c r="F35" s="6">
        <f t="shared" si="0"/>
        <v>402899</v>
      </c>
      <c r="G35" s="6">
        <v>402899</v>
      </c>
      <c r="H35" s="6">
        <v>0</v>
      </c>
      <c r="I35" s="6">
        <v>0</v>
      </c>
      <c r="J35" s="6">
        <v>0</v>
      </c>
      <c r="K35" s="6">
        <f t="shared" si="1"/>
        <v>402899</v>
      </c>
    </row>
    <row r="36" spans="1:12" s="2" customFormat="1" ht="33" x14ac:dyDescent="0.25">
      <c r="A36" s="5" t="s">
        <v>268</v>
      </c>
      <c r="B36" s="5" t="s">
        <v>205</v>
      </c>
      <c r="C36" s="5" t="s">
        <v>206</v>
      </c>
      <c r="D36" s="6">
        <f>+D37+D38</f>
        <v>11255290</v>
      </c>
      <c r="E36" s="6">
        <f>+E37+E38</f>
        <v>0</v>
      </c>
      <c r="F36" s="6">
        <f t="shared" si="0"/>
        <v>0</v>
      </c>
      <c r="G36" s="6">
        <f>+G37+G38</f>
        <v>0</v>
      </c>
      <c r="H36" s="6">
        <f>+H37+H38</f>
        <v>0</v>
      </c>
      <c r="I36" s="6">
        <f>+I37+I38</f>
        <v>0</v>
      </c>
      <c r="J36" s="6">
        <f>+J37+J38</f>
        <v>0</v>
      </c>
      <c r="K36" s="6">
        <f t="shared" si="1"/>
        <v>0</v>
      </c>
    </row>
    <row r="37" spans="1:12" s="2" customFormat="1" ht="43.5" x14ac:dyDescent="0.25">
      <c r="A37" s="5" t="s">
        <v>164</v>
      </c>
      <c r="B37" s="5" t="s">
        <v>207</v>
      </c>
      <c r="C37" s="5" t="s">
        <v>208</v>
      </c>
      <c r="D37" s="6">
        <v>4950890</v>
      </c>
      <c r="E37" s="6">
        <v>0</v>
      </c>
      <c r="F37" s="6">
        <f t="shared" si="0"/>
        <v>0</v>
      </c>
      <c r="G37" s="6">
        <v>0</v>
      </c>
      <c r="H37" s="6">
        <v>0</v>
      </c>
      <c r="I37" s="6">
        <v>0</v>
      </c>
      <c r="J37" s="6">
        <v>0</v>
      </c>
      <c r="K37" s="6">
        <f t="shared" si="1"/>
        <v>0</v>
      </c>
    </row>
    <row r="38" spans="1:12" s="2" customFormat="1" ht="22.5" x14ac:dyDescent="0.25">
      <c r="A38" s="5" t="s">
        <v>167</v>
      </c>
      <c r="B38" s="5" t="s">
        <v>209</v>
      </c>
      <c r="C38" s="5" t="s">
        <v>210</v>
      </c>
      <c r="D38" s="6">
        <v>6304400</v>
      </c>
      <c r="E38" s="6">
        <v>0</v>
      </c>
      <c r="F38" s="6">
        <f t="shared" si="0"/>
        <v>0</v>
      </c>
      <c r="G38" s="6">
        <v>0</v>
      </c>
      <c r="H38" s="6">
        <v>0</v>
      </c>
      <c r="I38" s="6">
        <v>0</v>
      </c>
      <c r="J38" s="6">
        <v>0</v>
      </c>
      <c r="K38" s="6">
        <f t="shared" si="1"/>
        <v>0</v>
      </c>
    </row>
    <row r="39" spans="1:12" s="2" customFormat="1" ht="43.5" x14ac:dyDescent="0.25">
      <c r="A39" s="5" t="s">
        <v>269</v>
      </c>
      <c r="B39" s="5" t="s">
        <v>211</v>
      </c>
      <c r="C39" s="5" t="s">
        <v>212</v>
      </c>
      <c r="D39" s="6">
        <f>+D40+D43</f>
        <v>23173230</v>
      </c>
      <c r="E39" s="6">
        <f>+E40+E43</f>
        <v>10432000</v>
      </c>
      <c r="F39" s="6">
        <f t="shared" si="0"/>
        <v>3078029</v>
      </c>
      <c r="G39" s="6">
        <f>+G40+G43</f>
        <v>2634212</v>
      </c>
      <c r="H39" s="6">
        <f>+H40+H43</f>
        <v>443817</v>
      </c>
      <c r="I39" s="6">
        <f>+I40+I43</f>
        <v>443817</v>
      </c>
      <c r="J39" s="6">
        <f>+J40+J43</f>
        <v>0</v>
      </c>
      <c r="K39" s="6">
        <f t="shared" si="1"/>
        <v>2634212</v>
      </c>
    </row>
    <row r="40" spans="1:12" s="2" customFormat="1" ht="22.5" x14ac:dyDescent="0.25">
      <c r="A40" s="5" t="s">
        <v>270</v>
      </c>
      <c r="B40" s="5" t="s">
        <v>213</v>
      </c>
      <c r="C40" s="5" t="s">
        <v>214</v>
      </c>
      <c r="D40" s="6">
        <f>D41+D42</f>
        <v>21816230</v>
      </c>
      <c r="E40" s="6">
        <f>E41+E42</f>
        <v>9075000</v>
      </c>
      <c r="F40" s="6">
        <f t="shared" si="0"/>
        <v>2634212</v>
      </c>
      <c r="G40" s="6">
        <f>G41+G42</f>
        <v>2634212</v>
      </c>
      <c r="H40" s="6">
        <f>H41+H42</f>
        <v>0</v>
      </c>
      <c r="I40" s="6">
        <f>I41+I42</f>
        <v>0</v>
      </c>
      <c r="J40" s="6">
        <f>J41+J42</f>
        <v>0</v>
      </c>
      <c r="K40" s="6">
        <f t="shared" si="1"/>
        <v>2634212</v>
      </c>
    </row>
    <row r="41" spans="1:12" s="2" customFormat="1" ht="22.5" x14ac:dyDescent="0.25">
      <c r="A41" s="5" t="s">
        <v>180</v>
      </c>
      <c r="B41" s="5" t="s">
        <v>215</v>
      </c>
      <c r="C41" s="5" t="s">
        <v>216</v>
      </c>
      <c r="D41" s="6">
        <v>21716230</v>
      </c>
      <c r="E41" s="6">
        <v>8975000</v>
      </c>
      <c r="F41" s="6">
        <f t="shared" si="0"/>
        <v>2634212</v>
      </c>
      <c r="G41" s="6">
        <v>2634212</v>
      </c>
      <c r="H41" s="6">
        <v>0</v>
      </c>
      <c r="I41" s="6">
        <v>0</v>
      </c>
      <c r="J41" s="6">
        <v>0</v>
      </c>
      <c r="K41" s="6">
        <f t="shared" si="1"/>
        <v>2634212</v>
      </c>
    </row>
    <row r="42" spans="1:12" s="2" customFormat="1" ht="22.5" x14ac:dyDescent="0.25">
      <c r="A42" s="5" t="s">
        <v>183</v>
      </c>
      <c r="B42" s="5" t="s">
        <v>217</v>
      </c>
      <c r="C42" s="5" t="s">
        <v>218</v>
      </c>
      <c r="D42" s="6">
        <v>100000</v>
      </c>
      <c r="E42" s="6">
        <v>100000</v>
      </c>
      <c r="F42" s="6">
        <f t="shared" si="0"/>
        <v>0</v>
      </c>
      <c r="G42" s="6">
        <v>0</v>
      </c>
      <c r="H42" s="6">
        <v>0</v>
      </c>
      <c r="I42" s="6">
        <v>0</v>
      </c>
      <c r="J42" s="6">
        <v>0</v>
      </c>
      <c r="K42" s="6">
        <f t="shared" si="1"/>
        <v>0</v>
      </c>
    </row>
    <row r="43" spans="1:12" s="2" customFormat="1" ht="22.5" x14ac:dyDescent="0.25">
      <c r="A43" s="5" t="s">
        <v>271</v>
      </c>
      <c r="B43" s="5" t="s">
        <v>219</v>
      </c>
      <c r="C43" s="5" t="s">
        <v>220</v>
      </c>
      <c r="D43" s="6">
        <f>+D44</f>
        <v>1357000</v>
      </c>
      <c r="E43" s="6">
        <f>+E44</f>
        <v>1357000</v>
      </c>
      <c r="F43" s="6">
        <f t="shared" si="0"/>
        <v>443817</v>
      </c>
      <c r="G43" s="6">
        <f>+G44</f>
        <v>0</v>
      </c>
      <c r="H43" s="6">
        <f>+H44</f>
        <v>443817</v>
      </c>
      <c r="I43" s="6">
        <f>+I44</f>
        <v>443817</v>
      </c>
      <c r="J43" s="6">
        <f>+J44</f>
        <v>0</v>
      </c>
      <c r="K43" s="6">
        <f t="shared" si="1"/>
        <v>0</v>
      </c>
    </row>
    <row r="44" spans="1:12" s="2" customFormat="1" x14ac:dyDescent="0.25">
      <c r="A44" s="5" t="s">
        <v>272</v>
      </c>
      <c r="B44" s="5" t="s">
        <v>221</v>
      </c>
      <c r="C44" s="5" t="s">
        <v>222</v>
      </c>
      <c r="D44" s="6">
        <v>1357000</v>
      </c>
      <c r="E44" s="6">
        <v>1357000</v>
      </c>
      <c r="F44" s="6">
        <f t="shared" si="0"/>
        <v>443817</v>
      </c>
      <c r="G44" s="6">
        <v>0</v>
      </c>
      <c r="H44" s="6">
        <v>443817</v>
      </c>
      <c r="I44" s="6">
        <v>443817</v>
      </c>
      <c r="J44" s="6">
        <v>0</v>
      </c>
      <c r="K44" s="6">
        <f t="shared" si="1"/>
        <v>0</v>
      </c>
    </row>
    <row r="45" spans="1:12" s="2" customFormat="1" x14ac:dyDescent="0.25">
      <c r="A45" s="3"/>
      <c r="B45" s="3"/>
      <c r="C45" s="3"/>
      <c r="D45" s="4"/>
      <c r="E45" s="4"/>
      <c r="F45" s="4"/>
      <c r="G45" s="4"/>
      <c r="H45" s="4"/>
      <c r="I45" s="4"/>
      <c r="J45" s="4"/>
      <c r="K45" s="4"/>
    </row>
    <row r="46" spans="1:12" x14ac:dyDescent="0.25">
      <c r="A46" s="16" t="s">
        <v>223</v>
      </c>
      <c r="B46" s="16"/>
      <c r="C46" s="16"/>
      <c r="D46" s="16"/>
      <c r="E46" s="16" t="s">
        <v>225</v>
      </c>
      <c r="F46" s="16"/>
      <c r="G46" s="16"/>
      <c r="H46" s="16"/>
      <c r="I46" s="16" t="s">
        <v>227</v>
      </c>
      <c r="J46" s="16"/>
      <c r="K46" s="16"/>
      <c r="L46" s="16"/>
    </row>
    <row r="47" spans="1:12" x14ac:dyDescent="0.25">
      <c r="A47" s="17" t="s">
        <v>224</v>
      </c>
      <c r="B47" s="17"/>
      <c r="C47" s="17"/>
      <c r="D47" s="17"/>
      <c r="E47" s="17" t="s">
        <v>226</v>
      </c>
      <c r="F47" s="17"/>
      <c r="G47" s="17"/>
      <c r="H47" s="17"/>
      <c r="I47" s="17"/>
      <c r="J47" s="17"/>
      <c r="K47" s="17"/>
      <c r="L47" s="17"/>
    </row>
    <row r="91" spans="1:20" x14ac:dyDescent="0.25">
      <c r="A91" s="7"/>
      <c r="B91" s="7"/>
      <c r="C91" s="7"/>
      <c r="D91" s="7"/>
      <c r="I91" s="7"/>
      <c r="J91" s="7"/>
      <c r="K91" s="7"/>
      <c r="L91" s="7"/>
      <c r="Q91" s="7"/>
      <c r="R91" s="7"/>
      <c r="S91" s="7"/>
      <c r="T91" s="7"/>
    </row>
  </sheetData>
  <mergeCells count="23">
    <mergeCell ref="A46:D46"/>
    <mergeCell ref="A47:D47"/>
    <mergeCell ref="E46:H46"/>
    <mergeCell ref="E47:H47"/>
    <mergeCell ref="I46:L46"/>
    <mergeCell ref="I47:L47"/>
    <mergeCell ref="A11:B11"/>
    <mergeCell ref="C7:C10"/>
    <mergeCell ref="D7:D10"/>
    <mergeCell ref="E7:E10"/>
    <mergeCell ref="F7:H7"/>
    <mergeCell ref="F8:F10"/>
    <mergeCell ref="G8:G10"/>
    <mergeCell ref="H8:H10"/>
    <mergeCell ref="A7:B10"/>
    <mergeCell ref="I7:I10"/>
    <mergeCell ref="J7:J10"/>
    <mergeCell ref="K7:K10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Iuliana.Florescu</dc:creator>
  <cp:lastModifiedBy>Luminita.Ropcean</cp:lastModifiedBy>
  <cp:lastPrinted>2026-07-27T11:48:16Z</cp:lastPrinted>
  <dcterms:created xsi:type="dcterms:W3CDTF">2026-07-27T10:03:17Z</dcterms:created>
  <dcterms:modified xsi:type="dcterms:W3CDTF">2026-08-04T09:05:11Z</dcterms:modified>
</cp:coreProperties>
</file>