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5\MAI\ORDINARA\PROIECTE\05_pr_cont executie\"/>
    </mc:Choice>
  </mc:AlternateContent>
  <xr:revisionPtr revIDLastSave="0" documentId="13_ncr:1_{854A0481-61D4-493E-9809-02B34368A402}" xr6:coauthVersionLast="47" xr6:coauthVersionMax="47" xr10:uidLastSave="{00000000-0000-0000-0000-000000000000}"/>
  <bookViews>
    <workbookView xWindow="-108" yWindow="-108" windowWidth="23256" windowHeight="12720" xr2:uid="{BF75EAED-8627-4FAD-8E9E-EFD88C86BFC6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90" i="1"/>
  <c r="I89" i="1"/>
  <c r="I88" i="1" s="1"/>
  <c r="I87" i="1" s="1"/>
  <c r="H89" i="1"/>
  <c r="G89" i="1"/>
  <c r="G88" i="1" s="1"/>
  <c r="G87" i="1" s="1"/>
  <c r="E89" i="1"/>
  <c r="E88" i="1" s="1"/>
  <c r="E87" i="1" s="1"/>
  <c r="D89" i="1"/>
  <c r="H88" i="1"/>
  <c r="D88" i="1"/>
  <c r="D87" i="1" s="1"/>
  <c r="F86" i="1"/>
  <c r="I85" i="1"/>
  <c r="H85" i="1"/>
  <c r="G85" i="1"/>
  <c r="F85" i="1" s="1"/>
  <c r="E85" i="1"/>
  <c r="E84" i="1" s="1"/>
  <c r="D85" i="1"/>
  <c r="D84" i="1" s="1"/>
  <c r="I84" i="1"/>
  <c r="H84" i="1"/>
  <c r="G84" i="1"/>
  <c r="F84" i="1" s="1"/>
  <c r="F83" i="1"/>
  <c r="I82" i="1"/>
  <c r="H82" i="1"/>
  <c r="G82" i="1"/>
  <c r="G81" i="1" s="1"/>
  <c r="E82" i="1"/>
  <c r="E81" i="1" s="1"/>
  <c r="E80" i="1" s="1"/>
  <c r="E79" i="1" s="1"/>
  <c r="D82" i="1"/>
  <c r="D81" i="1" s="1"/>
  <c r="D80" i="1" s="1"/>
  <c r="D79" i="1" s="1"/>
  <c r="I81" i="1"/>
  <c r="I80" i="1" s="1"/>
  <c r="I79" i="1" s="1"/>
  <c r="H81" i="1"/>
  <c r="H80" i="1" s="1"/>
  <c r="H79" i="1" s="1"/>
  <c r="F72" i="1"/>
  <c r="F71" i="1"/>
  <c r="F70" i="1"/>
  <c r="I69" i="1"/>
  <c r="I68" i="1" s="1"/>
  <c r="I67" i="1" s="1"/>
  <c r="H69" i="1"/>
  <c r="H68" i="1" s="1"/>
  <c r="H67" i="1" s="1"/>
  <c r="G69" i="1"/>
  <c r="F69" i="1" s="1"/>
  <c r="E69" i="1"/>
  <c r="E68" i="1" s="1"/>
  <c r="E67" i="1" s="1"/>
  <c r="D69" i="1"/>
  <c r="D68" i="1" s="1"/>
  <c r="D67" i="1" s="1"/>
  <c r="F66" i="1"/>
  <c r="F65" i="1"/>
  <c r="I64" i="1"/>
  <c r="H64" i="1"/>
  <c r="H55" i="1" s="1"/>
  <c r="G64" i="1"/>
  <c r="F64" i="1" s="1"/>
  <c r="E64" i="1"/>
  <c r="D64" i="1"/>
  <c r="F63" i="1"/>
  <c r="F62" i="1"/>
  <c r="F61" i="1"/>
  <c r="F60" i="1"/>
  <c r="F59" i="1"/>
  <c r="F58" i="1"/>
  <c r="F57" i="1"/>
  <c r="I56" i="1"/>
  <c r="H56" i="1"/>
  <c r="G56" i="1"/>
  <c r="G55" i="1" s="1"/>
  <c r="E56" i="1"/>
  <c r="D56" i="1"/>
  <c r="D55" i="1" s="1"/>
  <c r="F54" i="1"/>
  <c r="I53" i="1"/>
  <c r="I52" i="1" s="1"/>
  <c r="I51" i="1" s="1"/>
  <c r="H53" i="1"/>
  <c r="H52" i="1" s="1"/>
  <c r="H51" i="1" s="1"/>
  <c r="H50" i="1" s="1"/>
  <c r="H49" i="1" s="1"/>
  <c r="H48" i="1" s="1"/>
  <c r="G53" i="1"/>
  <c r="F53" i="1" s="1"/>
  <c r="E53" i="1"/>
  <c r="E52" i="1" s="1"/>
  <c r="E51" i="1" s="1"/>
  <c r="D53" i="1"/>
  <c r="D52" i="1"/>
  <c r="D51" i="1" s="1"/>
  <c r="F81" i="1" l="1"/>
  <c r="G80" i="1"/>
  <c r="D78" i="1"/>
  <c r="E78" i="1"/>
  <c r="D50" i="1"/>
  <c r="D49" i="1" s="1"/>
  <c r="D48" i="1" s="1"/>
  <c r="I55" i="1"/>
  <c r="I50" i="1" s="1"/>
  <c r="I49" i="1" s="1"/>
  <c r="I48" i="1" s="1"/>
  <c r="F82" i="1"/>
  <c r="G52" i="1"/>
  <c r="G51" i="1" s="1"/>
  <c r="G50" i="1" s="1"/>
  <c r="F88" i="1"/>
  <c r="F56" i="1"/>
  <c r="E55" i="1"/>
  <c r="E50" i="1" s="1"/>
  <c r="E49" i="1" s="1"/>
  <c r="E48" i="1" s="1"/>
  <c r="G68" i="1"/>
  <c r="F55" i="1"/>
  <c r="F89" i="1"/>
  <c r="H87" i="1"/>
  <c r="F87" i="1" s="1"/>
  <c r="I78" i="1"/>
  <c r="H78" i="1"/>
  <c r="F68" i="1" l="1"/>
  <c r="G67" i="1"/>
  <c r="F67" i="1" s="1"/>
  <c r="F52" i="1"/>
  <c r="F51" i="1"/>
  <c r="G79" i="1"/>
  <c r="F80" i="1"/>
  <c r="G49" i="1"/>
  <c r="F50" i="1"/>
  <c r="F79" i="1" l="1"/>
  <c r="G78" i="1"/>
  <c r="F78" i="1" s="1"/>
  <c r="F49" i="1"/>
  <c r="G48" i="1"/>
  <c r="F48" i="1" s="1"/>
  <c r="D16" i="3" l="1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 s="1"/>
  <c r="D23" i="3"/>
  <c r="D22" i="3" s="1"/>
  <c r="D21" i="3" s="1"/>
  <c r="E23" i="3"/>
  <c r="E22" i="3" s="1"/>
  <c r="E21" i="3" s="1"/>
  <c r="G23" i="3"/>
  <c r="H23" i="3"/>
  <c r="H22" i="3" s="1"/>
  <c r="H21" i="3" s="1"/>
  <c r="I23" i="3"/>
  <c r="I22" i="3" s="1"/>
  <c r="I21" i="3" s="1"/>
  <c r="J23" i="3"/>
  <c r="J22" i="3" s="1"/>
  <c r="J21" i="3" s="1"/>
  <c r="F24" i="3"/>
  <c r="K24" i="3" s="1"/>
  <c r="F25" i="3"/>
  <c r="K25" i="3" s="1"/>
  <c r="H16" i="2"/>
  <c r="H15" i="2" s="1"/>
  <c r="J16" i="2"/>
  <c r="J15" i="2" s="1"/>
  <c r="D17" i="2"/>
  <c r="D16" i="2" s="1"/>
  <c r="D15" i="2" s="1"/>
  <c r="E17" i="2"/>
  <c r="E16" i="2" s="1"/>
  <c r="E15" i="2" s="1"/>
  <c r="F17" i="2"/>
  <c r="K17" i="2" s="1"/>
  <c r="G17" i="2"/>
  <c r="G16" i="2" s="1"/>
  <c r="G15" i="2" s="1"/>
  <c r="H17" i="2"/>
  <c r="I17" i="2"/>
  <c r="I16" i="2" s="1"/>
  <c r="I15" i="2" s="1"/>
  <c r="J17" i="2"/>
  <c r="F18" i="2"/>
  <c r="K18" i="2" s="1"/>
  <c r="D20" i="2"/>
  <c r="E20" i="2"/>
  <c r="G20" i="2"/>
  <c r="H20" i="2"/>
  <c r="F20" i="2" s="1"/>
  <c r="K20" i="2" s="1"/>
  <c r="I20" i="2"/>
  <c r="I19" i="2" s="1"/>
  <c r="J20" i="2"/>
  <c r="F21" i="2"/>
  <c r="K21" i="2" s="1"/>
  <c r="F22" i="2"/>
  <c r="K22" i="2" s="1"/>
  <c r="F23" i="2"/>
  <c r="K23" i="2" s="1"/>
  <c r="F24" i="2"/>
  <c r="K24" i="2" s="1"/>
  <c r="F25" i="2"/>
  <c r="K25" i="2" s="1"/>
  <c r="F26" i="2"/>
  <c r="K26" i="2" s="1"/>
  <c r="F27" i="2"/>
  <c r="K27" i="2" s="1"/>
  <c r="D28" i="2"/>
  <c r="D19" i="2" s="1"/>
  <c r="E28" i="2"/>
  <c r="G28" i="2"/>
  <c r="G19" i="2" s="1"/>
  <c r="H28" i="2"/>
  <c r="I28" i="2"/>
  <c r="J28" i="2"/>
  <c r="F29" i="2"/>
  <c r="K29" i="2"/>
  <c r="F30" i="2"/>
  <c r="K30" i="2" s="1"/>
  <c r="H32" i="2"/>
  <c r="H31" i="2" s="1"/>
  <c r="D33" i="2"/>
  <c r="D32" i="2" s="1"/>
  <c r="D31" i="2" s="1"/>
  <c r="E33" i="2"/>
  <c r="E32" i="2" s="1"/>
  <c r="E31" i="2" s="1"/>
  <c r="F33" i="2"/>
  <c r="K33" i="2" s="1"/>
  <c r="G33" i="2"/>
  <c r="G32" i="2" s="1"/>
  <c r="H33" i="2"/>
  <c r="I33" i="2"/>
  <c r="I32" i="2" s="1"/>
  <c r="I31" i="2" s="1"/>
  <c r="J33" i="2"/>
  <c r="J32" i="2" s="1"/>
  <c r="J31" i="2" s="1"/>
  <c r="F34" i="2"/>
  <c r="K34" i="2" s="1"/>
  <c r="F35" i="2"/>
  <c r="K35" i="2"/>
  <c r="F36" i="2"/>
  <c r="K36" i="2" s="1"/>
  <c r="D17" i="1"/>
  <c r="D16" i="1" s="1"/>
  <c r="D15" i="1" s="1"/>
  <c r="E17" i="1"/>
  <c r="E16" i="1" s="1"/>
  <c r="E15" i="1" s="1"/>
  <c r="G17" i="1"/>
  <c r="G16" i="1" s="1"/>
  <c r="G15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E20" i="1"/>
  <c r="G20" i="1"/>
  <c r="H20" i="1"/>
  <c r="I20" i="1"/>
  <c r="J20" i="1"/>
  <c r="F21" i="1"/>
  <c r="K21" i="1"/>
  <c r="F22" i="1"/>
  <c r="K22" i="1" s="1"/>
  <c r="F23" i="1"/>
  <c r="K23" i="1" s="1"/>
  <c r="F24" i="1"/>
  <c r="K24" i="1" s="1"/>
  <c r="F25" i="1"/>
  <c r="K25" i="1" s="1"/>
  <c r="F26" i="1"/>
  <c r="K26" i="1"/>
  <c r="F27" i="1"/>
  <c r="K27" i="1"/>
  <c r="D28" i="1"/>
  <c r="D19" i="1" s="1"/>
  <c r="E28" i="1"/>
  <c r="G28" i="1"/>
  <c r="G19" i="1" s="1"/>
  <c r="H28" i="1"/>
  <c r="I28" i="1"/>
  <c r="J28" i="1"/>
  <c r="F29" i="1"/>
  <c r="K29" i="1"/>
  <c r="F30" i="1"/>
  <c r="K30" i="1"/>
  <c r="F31" i="1"/>
  <c r="K31" i="1" s="1"/>
  <c r="D33" i="1"/>
  <c r="D32" i="1" s="1"/>
  <c r="E33" i="1"/>
  <c r="E32" i="1" s="1"/>
  <c r="G33" i="1"/>
  <c r="G32" i="1" s="1"/>
  <c r="H33" i="1"/>
  <c r="H32" i="1" s="1"/>
  <c r="I33" i="1"/>
  <c r="I32" i="1" s="1"/>
  <c r="J33" i="1"/>
  <c r="J32" i="1" s="1"/>
  <c r="F34" i="1"/>
  <c r="K34" i="1" s="1"/>
  <c r="D37" i="1"/>
  <c r="D36" i="1" s="1"/>
  <c r="D35" i="1" s="1"/>
  <c r="E37" i="1"/>
  <c r="E36" i="1" s="1"/>
  <c r="E35" i="1" s="1"/>
  <c r="G37" i="1"/>
  <c r="G36" i="1" s="1"/>
  <c r="H37" i="1"/>
  <c r="H36" i="1" s="1"/>
  <c r="H35" i="1" s="1"/>
  <c r="I37" i="1"/>
  <c r="I36" i="1" s="1"/>
  <c r="I35" i="1" s="1"/>
  <c r="J37" i="1"/>
  <c r="J36" i="1" s="1"/>
  <c r="J35" i="1" s="1"/>
  <c r="F38" i="1"/>
  <c r="K38" i="1" s="1"/>
  <c r="F39" i="1"/>
  <c r="K39" i="1" s="1"/>
  <c r="F40" i="1"/>
  <c r="K40" i="1" s="1"/>
  <c r="F41" i="1"/>
  <c r="K41" i="1"/>
  <c r="F42" i="1"/>
  <c r="K42" i="1"/>
  <c r="I12" i="3" l="1"/>
  <c r="H19" i="2"/>
  <c r="D14" i="1"/>
  <c r="D13" i="1" s="1"/>
  <c r="F23" i="3"/>
  <c r="K23" i="3" s="1"/>
  <c r="F18" i="3"/>
  <c r="K18" i="3" s="1"/>
  <c r="E19" i="2"/>
  <c r="E14" i="2" s="1"/>
  <c r="E13" i="2" s="1"/>
  <c r="E12" i="2" s="1"/>
  <c r="D12" i="3"/>
  <c r="F19" i="2"/>
  <c r="G22" i="3"/>
  <c r="G21" i="3" s="1"/>
  <c r="J19" i="1"/>
  <c r="J19" i="2"/>
  <c r="J14" i="2" s="1"/>
  <c r="J13" i="2" s="1"/>
  <c r="J12" i="2" s="1"/>
  <c r="F32" i="1"/>
  <c r="I19" i="1"/>
  <c r="H19" i="1"/>
  <c r="F20" i="1"/>
  <c r="K20" i="1" s="1"/>
  <c r="E19" i="1"/>
  <c r="H14" i="1"/>
  <c r="H13" i="1" s="1"/>
  <c r="H12" i="1" s="1"/>
  <c r="F33" i="1"/>
  <c r="K33" i="1" s="1"/>
  <c r="F17" i="1"/>
  <c r="K17" i="1" s="1"/>
  <c r="E12" i="3"/>
  <c r="J12" i="3"/>
  <c r="F21" i="3"/>
  <c r="K21" i="3" s="1"/>
  <c r="G14" i="3"/>
  <c r="F15" i="3"/>
  <c r="K15" i="3" s="1"/>
  <c r="H12" i="3"/>
  <c r="F19" i="3"/>
  <c r="K19" i="3" s="1"/>
  <c r="F16" i="3"/>
  <c r="K16" i="3" s="1"/>
  <c r="I14" i="2"/>
  <c r="I13" i="2" s="1"/>
  <c r="I12" i="2" s="1"/>
  <c r="H14" i="2"/>
  <c r="H13" i="2" s="1"/>
  <c r="H12" i="2" s="1"/>
  <c r="G31" i="2"/>
  <c r="F31" i="2" s="1"/>
  <c r="K31" i="2" s="1"/>
  <c r="F32" i="2"/>
  <c r="K32" i="2" s="1"/>
  <c r="G14" i="2"/>
  <c r="F15" i="2"/>
  <c r="K15" i="2" s="1"/>
  <c r="D14" i="2"/>
  <c r="D13" i="2" s="1"/>
  <c r="D12" i="2" s="1"/>
  <c r="F28" i="2"/>
  <c r="K28" i="2" s="1"/>
  <c r="F16" i="2"/>
  <c r="K16" i="2" s="1"/>
  <c r="E14" i="1"/>
  <c r="E13" i="1" s="1"/>
  <c r="E12" i="1" s="1"/>
  <c r="D12" i="1"/>
  <c r="K32" i="1"/>
  <c r="F36" i="1"/>
  <c r="K36" i="1" s="1"/>
  <c r="G35" i="1"/>
  <c r="F35" i="1" s="1"/>
  <c r="K35" i="1" s="1"/>
  <c r="J14" i="1"/>
  <c r="J13" i="1" s="1"/>
  <c r="J12" i="1" s="1"/>
  <c r="F19" i="1"/>
  <c r="K19" i="1" s="1"/>
  <c r="I14" i="1"/>
  <c r="I13" i="1" s="1"/>
  <c r="I12" i="1" s="1"/>
  <c r="G14" i="1"/>
  <c r="F15" i="1"/>
  <c r="K15" i="1" s="1"/>
  <c r="F37" i="1"/>
  <c r="K37" i="1" s="1"/>
  <c r="F28" i="1"/>
  <c r="K28" i="1" s="1"/>
  <c r="F16" i="1"/>
  <c r="K16" i="1" s="1"/>
  <c r="K19" i="2" l="1"/>
  <c r="F22" i="3"/>
  <c r="K22" i="3" s="1"/>
  <c r="F14" i="3"/>
  <c r="K14" i="3" s="1"/>
  <c r="G13" i="3"/>
  <c r="F14" i="2"/>
  <c r="K14" i="2" s="1"/>
  <c r="G13" i="2"/>
  <c r="F14" i="1"/>
  <c r="K14" i="1" s="1"/>
  <c r="G13" i="1"/>
  <c r="G12" i="3" l="1"/>
  <c r="F12" i="3" s="1"/>
  <c r="K12" i="3" s="1"/>
  <c r="F13" i="3"/>
  <c r="K13" i="3" s="1"/>
  <c r="G12" i="2"/>
  <c r="F12" i="2" s="1"/>
  <c r="K12" i="2" s="1"/>
  <c r="F13" i="2"/>
  <c r="K13" i="2" s="1"/>
  <c r="G12" i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<sst xmlns="http://schemas.openxmlformats.org/spreadsheetml/2006/main" count="367" uniqueCount="152">
  <si>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</si>
  <si>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</si>
  <si>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</si>
  <si>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</si>
  <si>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2025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</si>
  <si>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</si>
  <si>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</si>
  <si>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</si>
  <si>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</si>
  <si>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</si>
  <si>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</si>
  <si>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</si>
  <si>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</si>
  <si>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</si>
  <si>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</si>
  <si>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</si>
  <si>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</si>
  <si>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</si>
  <si>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</si>
  <si>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</si>
  <si>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</si>
  <si>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</si>
  <si>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</si>
  <si>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</si>
  <si>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</si>
  <si>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</si>
  <si>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</si>
  <si>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</si>
  <si>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</si>
  <si>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</si>
  <si>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</si>
  <si>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</si>
  <si>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</si>
  <si>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</si>
  <si>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</si>
  <si>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</si>
  <si>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</si>
  <si>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</si>
  <si>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</si>
  <si>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</si>
  <si>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</si>
  <si>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</si>
  <si>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</si>
  <si>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</si>
  <si>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</si>
  <si>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</si>
  <si>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</si>
  <si>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</si>
  <si>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</si>
  <si>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</si>
  <si>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</si>
  <si>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</si>
  <si>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</si>
  <si>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</si>
  <si>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</si>
  <si>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</si>
  <si>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</si>
  <si>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</si>
  <si>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</si>
  <si>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</si>
  <si>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</si>
  <si>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</si>
  <si>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</si>
  <si>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</si>
  <si>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</si>
  <si>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</si>
  <si>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</si>
  <si>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</si>
  <si>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</si>
  <si>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</si>
  <si>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</si>
  <si>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</si>
  <si>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</si>
  <si>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</si>
  <si>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</si>
  <si>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</si>
  <si>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</si>
  <si>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</si>
  <si>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</si>
  <si>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</si>
  <si>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</si>
  <si>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</si>
  <si>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</si>
  <si>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</si>
  <si>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</si>
  <si>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</si>
  <si>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</si>
  <si>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</si>
  <si>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</si>
  <si>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</si>
  <si>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</si>
  <si>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</si>
  <si>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</si>
  <si>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</si>
  <si>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</si>
  <si>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112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</si>
  <si>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</si>
  <si>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</si>
  <si>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113</t>
  </si>
  <si>
    <t>Subventii pentru institutii publice</t>
  </si>
  <si>
    <t>43.10.09</t>
  </si>
  <si>
    <t>114</t>
  </si>
  <si>
    <t>Subventii din bugetele locale pentru finantarea cheltuielilor curente din domeniul sanatatii</t>
  </si>
  <si>
    <t>43.10.10</t>
  </si>
  <si>
    <t>116</t>
  </si>
  <si>
    <t>Subventii din bugetele locale pentru finantarea cheltuielilor de capital din domeniul sanatatii</t>
  </si>
  <si>
    <t>43.10.14</t>
  </si>
  <si>
    <t>126</t>
  </si>
  <si>
    <t>Subventii pentru institutii publice destinate sectiunii de dezvolatare</t>
  </si>
  <si>
    <t>43.10.19</t>
  </si>
  <si>
    <t>135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</si>
  <si>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</si>
  <si>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</si>
  <si>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</si>
  <si>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</si>
  <si>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</si>
  <si>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</si>
  <si>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</si>
  <si>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</si>
  <si>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</si>
  <si>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</si>
  <si>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67</t>
  </si>
  <si>
    <t>68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</si>
  <si>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</si>
  <si>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</si>
  <si>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</si>
  <si>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</si>
  <si>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</si>
  <si>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</si>
  <si>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</si>
  <si>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</si>
  <si>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</si>
  <si>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</si>
  <si>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</si>
  <si>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</si>
  <si>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</si>
  <si>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22</t>
  </si>
  <si>
    <t>23</t>
  </si>
  <si>
    <t>52</t>
  </si>
  <si>
    <t>53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</si>
  <si>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</si>
  <si>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</si>
  <si>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</si>
  <si>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</si>
  <si>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</si>
  <si>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</si>
  <si>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</si>
  <si>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</si>
  <si>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</si>
  <si>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</si>
  <si>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</si>
  <si>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ANEXA NR. 3 LA HCL NR. 61/2025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</si>
</sst>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580E5-0DCD-41C1-8E80-30FD13F26C34}">
  <dimension ref="A1:T102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1.88671875" customWidth="1"/>
    <col min="3" max="3" width="11.6640625" customWidth="1"/>
    <col min="4" max="4" width="14.44140625" customWidth="1"/>
    <col min="5" max="5" width="13.109375" customWidth="1"/>
    <col min="6" max="8" width="14.44140625" hidden="1" customWidth="1"/>
    <col min="9" max="9" width="13.33203125" customWidth="1"/>
    <col min="10" max="10" width="0.109375" customWidth="1"/>
    <col min="11" max="11" width="1.5546875" hidden="1" customWidth="1"/>
  </cols>
  <sheetData>
    <row r="1" spans="1:11" x14ac:dyDescent="0.3">
      <c r="A1" s="10" t="s">
        <v>151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140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52.5" customHeight="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72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1.6" x14ac:dyDescent="0.3">
      <c r="A12" s="5" t="s">
        <v>20</v>
      </c>
      <c r="B12" s="5" t="s">
        <v>21</v>
      </c>
      <c r="C12" s="5" t="s">
        <v>22</v>
      </c>
      <c r="D12" s="6">
        <f>D13+D32+D35</f>
        <v>68692670</v>
      </c>
      <c r="E12" s="6">
        <f>E13+E32+E35</f>
        <v>18936020</v>
      </c>
      <c r="F12" s="6">
        <f t="shared" ref="F12:F42" si="0">G12+H12</f>
        <v>17015382</v>
      </c>
      <c r="G12" s="6">
        <f>G13+G32+G35</f>
        <v>759976</v>
      </c>
      <c r="H12" s="6">
        <f>H13+H32+H35</f>
        <v>16255406</v>
      </c>
      <c r="I12" s="6">
        <f>I13+I32+I35</f>
        <v>16911209</v>
      </c>
      <c r="J12" s="6">
        <f>J13+J32+J35</f>
        <v>1940</v>
      </c>
      <c r="K12" s="6">
        <f t="shared" ref="K12:K42" si="1">F12-I12-J12</f>
        <v>102233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33739600</v>
      </c>
      <c r="E13" s="6">
        <f>+E14</f>
        <v>9664000</v>
      </c>
      <c r="F13" s="6">
        <f t="shared" si="0"/>
        <v>8160214</v>
      </c>
      <c r="G13" s="6">
        <f>+G14</f>
        <v>759976</v>
      </c>
      <c r="H13" s="6">
        <f>+H14</f>
        <v>7400238</v>
      </c>
      <c r="I13" s="6">
        <f>+I14</f>
        <v>8056141</v>
      </c>
      <c r="J13" s="6">
        <f>+J14</f>
        <v>1940</v>
      </c>
      <c r="K13" s="6">
        <f t="shared" si="1"/>
        <v>102133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33739600</v>
      </c>
      <c r="E14" s="6">
        <f>E15+E19</f>
        <v>9664000</v>
      </c>
      <c r="F14" s="6">
        <f t="shared" si="0"/>
        <v>8160214</v>
      </c>
      <c r="G14" s="6">
        <f>G15+G19</f>
        <v>759976</v>
      </c>
      <c r="H14" s="6">
        <f>H15+H19</f>
        <v>7400238</v>
      </c>
      <c r="I14" s="6">
        <f>I15+I19</f>
        <v>8056141</v>
      </c>
      <c r="J14" s="6">
        <f>J15+J19</f>
        <v>1940</v>
      </c>
      <c r="K14" s="6">
        <f t="shared" si="1"/>
        <v>102133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0</v>
      </c>
      <c r="E15" s="6">
        <f>E16</f>
        <v>0</v>
      </c>
      <c r="F15" s="6">
        <f t="shared" si="0"/>
        <v>5790</v>
      </c>
      <c r="G15" s="6">
        <f>G16</f>
        <v>0</v>
      </c>
      <c r="H15" s="6">
        <f>H16</f>
        <v>5790</v>
      </c>
      <c r="I15" s="6">
        <f>I16</f>
        <v>5790</v>
      </c>
      <c r="J15" s="6">
        <f>J16</f>
        <v>0</v>
      </c>
      <c r="K15" s="6">
        <f t="shared" si="1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0</v>
      </c>
      <c r="E16" s="6">
        <f>+E17</f>
        <v>0</v>
      </c>
      <c r="F16" s="6">
        <f t="shared" si="0"/>
        <v>5790</v>
      </c>
      <c r="G16" s="6">
        <f>+G17</f>
        <v>0</v>
      </c>
      <c r="H16" s="6">
        <f>+H17</f>
        <v>5790</v>
      </c>
      <c r="I16" s="6">
        <f>+I17</f>
        <v>5790</v>
      </c>
      <c r="J16" s="6">
        <f>+J17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0</v>
      </c>
      <c r="E17" s="6">
        <f>E18</f>
        <v>0</v>
      </c>
      <c r="F17" s="6">
        <f t="shared" si="0"/>
        <v>5790</v>
      </c>
      <c r="G17" s="6">
        <f>G18</f>
        <v>0</v>
      </c>
      <c r="H17" s="6">
        <f>H18</f>
        <v>5790</v>
      </c>
      <c r="I17" s="6">
        <f>I18</f>
        <v>5790</v>
      </c>
      <c r="J17" s="6">
        <f>J18</f>
        <v>0</v>
      </c>
      <c r="K17" s="6">
        <f t="shared" si="1"/>
        <v>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0</v>
      </c>
      <c r="E18" s="6">
        <v>0</v>
      </c>
      <c r="F18" s="6">
        <f t="shared" si="0"/>
        <v>5790</v>
      </c>
      <c r="G18" s="6">
        <v>0</v>
      </c>
      <c r="H18" s="6">
        <v>5790</v>
      </c>
      <c r="I18" s="6">
        <v>5790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D20+D28</f>
        <v>33739600</v>
      </c>
      <c r="E19" s="6">
        <f>E20+E28</f>
        <v>9664000</v>
      </c>
      <c r="F19" s="6">
        <f t="shared" si="0"/>
        <v>8154424</v>
      </c>
      <c r="G19" s="6">
        <f>G20+G28</f>
        <v>759976</v>
      </c>
      <c r="H19" s="6">
        <f>H20+H28</f>
        <v>7394448</v>
      </c>
      <c r="I19" s="6">
        <f>I20+I28</f>
        <v>8050351</v>
      </c>
      <c r="J19" s="6">
        <f>J20+J28</f>
        <v>1940</v>
      </c>
      <c r="K19" s="6">
        <f t="shared" si="1"/>
        <v>102133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</f>
        <v>33728600</v>
      </c>
      <c r="E20" s="6">
        <f>+E21+E22+E23+E24+E25+E26+E27</f>
        <v>9653000</v>
      </c>
      <c r="F20" s="6">
        <f t="shared" si="0"/>
        <v>8143424</v>
      </c>
      <c r="G20" s="6">
        <f>+G21+G22+G23+G24+G25+G26+G27</f>
        <v>759976</v>
      </c>
      <c r="H20" s="6">
        <f>+H21+H22+H23+H24+H25+H26+H27</f>
        <v>7383448</v>
      </c>
      <c r="I20" s="6">
        <f>+I21+I22+I23+I24+I25+I26+I27</f>
        <v>8039351</v>
      </c>
      <c r="J20" s="6">
        <f>+J21+J22+J23+J24+J25+J26+J27</f>
        <v>1940</v>
      </c>
      <c r="K20" s="6">
        <f t="shared" si="1"/>
        <v>102133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35000</v>
      </c>
      <c r="E21" s="6">
        <v>7000</v>
      </c>
      <c r="F21" s="6">
        <f t="shared" si="0"/>
        <v>10397</v>
      </c>
      <c r="G21" s="6">
        <v>0</v>
      </c>
      <c r="H21" s="6">
        <v>10397</v>
      </c>
      <c r="I21" s="6">
        <v>6597</v>
      </c>
      <c r="J21" s="6">
        <v>1900</v>
      </c>
      <c r="K21" s="6">
        <f t="shared" si="1"/>
        <v>1900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654000</v>
      </c>
      <c r="E22" s="6">
        <v>200000</v>
      </c>
      <c r="F22" s="6">
        <f t="shared" si="0"/>
        <v>193981</v>
      </c>
      <c r="G22" s="6">
        <v>11421</v>
      </c>
      <c r="H22" s="6">
        <v>182560</v>
      </c>
      <c r="I22" s="6">
        <v>188780</v>
      </c>
      <c r="J22" s="6">
        <v>0</v>
      </c>
      <c r="K22" s="6">
        <f t="shared" si="1"/>
        <v>5201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850000</v>
      </c>
      <c r="E23" s="6">
        <v>280000</v>
      </c>
      <c r="F23" s="6">
        <f t="shared" si="0"/>
        <v>187606</v>
      </c>
      <c r="G23" s="6">
        <v>0</v>
      </c>
      <c r="H23" s="6">
        <v>187606</v>
      </c>
      <c r="I23" s="6">
        <v>187566</v>
      </c>
      <c r="J23" s="6">
        <v>40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40000</v>
      </c>
      <c r="E24" s="6">
        <v>8000</v>
      </c>
      <c r="F24" s="6">
        <f t="shared" si="0"/>
        <v>8632</v>
      </c>
      <c r="G24" s="6">
        <v>0</v>
      </c>
      <c r="H24" s="6">
        <v>8632</v>
      </c>
      <c r="I24" s="6">
        <v>8632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30200000</v>
      </c>
      <c r="E25" s="6">
        <v>8625000</v>
      </c>
      <c r="F25" s="6">
        <f t="shared" si="0"/>
        <v>7284726</v>
      </c>
      <c r="G25" s="6">
        <v>748555</v>
      </c>
      <c r="H25" s="6">
        <v>6536171</v>
      </c>
      <c r="I25" s="6">
        <v>7189694</v>
      </c>
      <c r="J25" s="6">
        <v>0</v>
      </c>
      <c r="K25" s="6">
        <f t="shared" si="1"/>
        <v>95032</v>
      </c>
    </row>
    <row r="26" spans="1:11" s="2" customFormat="1" ht="31.8" x14ac:dyDescent="0.3">
      <c r="A26" s="5" t="s">
        <v>62</v>
      </c>
      <c r="B26" s="5" t="s">
        <v>63</v>
      </c>
      <c r="C26" s="5" t="s">
        <v>64</v>
      </c>
      <c r="D26" s="6">
        <v>1624000</v>
      </c>
      <c r="E26" s="6">
        <v>454000</v>
      </c>
      <c r="F26" s="6">
        <f t="shared" si="0"/>
        <v>409733</v>
      </c>
      <c r="G26" s="6">
        <v>0</v>
      </c>
      <c r="H26" s="6">
        <v>409733</v>
      </c>
      <c r="I26" s="6">
        <v>409733</v>
      </c>
      <c r="J26" s="6">
        <v>0</v>
      </c>
      <c r="K26" s="6">
        <f t="shared" si="1"/>
        <v>0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325600</v>
      </c>
      <c r="E27" s="6">
        <v>79000</v>
      </c>
      <c r="F27" s="6">
        <f t="shared" si="0"/>
        <v>48349</v>
      </c>
      <c r="G27" s="6">
        <v>0</v>
      </c>
      <c r="H27" s="6">
        <v>48349</v>
      </c>
      <c r="I27" s="6">
        <v>48349</v>
      </c>
      <c r="J27" s="6">
        <v>0</v>
      </c>
      <c r="K27" s="6">
        <f t="shared" si="1"/>
        <v>0</v>
      </c>
    </row>
    <row r="28" spans="1:11" s="2" customFormat="1" ht="21.6" x14ac:dyDescent="0.3">
      <c r="A28" s="5" t="s">
        <v>68</v>
      </c>
      <c r="B28" s="5" t="s">
        <v>69</v>
      </c>
      <c r="C28" s="5" t="s">
        <v>70</v>
      </c>
      <c r="D28" s="6">
        <f>D29+D30+D31</f>
        <v>11000</v>
      </c>
      <c r="E28" s="6">
        <f>E29+E30+E31</f>
        <v>11000</v>
      </c>
      <c r="F28" s="6">
        <f t="shared" si="0"/>
        <v>11000</v>
      </c>
      <c r="G28" s="6">
        <f>G29+G30+G31</f>
        <v>0</v>
      </c>
      <c r="H28" s="6">
        <f>H29+H30+H31</f>
        <v>11000</v>
      </c>
      <c r="I28" s="6">
        <f>I29+I30+I31</f>
        <v>11000</v>
      </c>
      <c r="J28" s="6">
        <f>J29+J30+J31</f>
        <v>0</v>
      </c>
      <c r="K28" s="6">
        <f t="shared" si="1"/>
        <v>0</v>
      </c>
    </row>
    <row r="29" spans="1:11" s="2" customFormat="1" x14ac:dyDescent="0.3">
      <c r="A29" s="5" t="s">
        <v>71</v>
      </c>
      <c r="B29" s="5" t="s">
        <v>72</v>
      </c>
      <c r="C29" s="5" t="s">
        <v>73</v>
      </c>
      <c r="D29" s="6">
        <v>11000</v>
      </c>
      <c r="E29" s="6">
        <v>11000</v>
      </c>
      <c r="F29" s="6">
        <f t="shared" si="0"/>
        <v>11000</v>
      </c>
      <c r="G29" s="6">
        <v>0</v>
      </c>
      <c r="H29" s="6">
        <v>11000</v>
      </c>
      <c r="I29" s="6">
        <v>11000</v>
      </c>
      <c r="J29" s="6">
        <v>0</v>
      </c>
      <c r="K29" s="6">
        <f t="shared" si="1"/>
        <v>0</v>
      </c>
    </row>
    <row r="30" spans="1:11" s="2" customFormat="1" ht="31.8" x14ac:dyDescent="0.3">
      <c r="A30" s="5" t="s">
        <v>74</v>
      </c>
      <c r="B30" s="5" t="s">
        <v>75</v>
      </c>
      <c r="C30" s="5" t="s">
        <v>76</v>
      </c>
      <c r="D30" s="6">
        <v>-270150</v>
      </c>
      <c r="E30" s="6">
        <v>-270150</v>
      </c>
      <c r="F30" s="6">
        <f t="shared" si="0"/>
        <v>-260049</v>
      </c>
      <c r="G30" s="6">
        <v>0</v>
      </c>
      <c r="H30" s="6">
        <v>-260049</v>
      </c>
      <c r="I30" s="6">
        <v>-260049</v>
      </c>
      <c r="J30" s="6">
        <v>0</v>
      </c>
      <c r="K30" s="6">
        <f t="shared" si="1"/>
        <v>0</v>
      </c>
    </row>
    <row r="31" spans="1:11" s="2" customFormat="1" x14ac:dyDescent="0.3">
      <c r="A31" s="5" t="s">
        <v>77</v>
      </c>
      <c r="B31" s="5" t="s">
        <v>78</v>
      </c>
      <c r="C31" s="5" t="s">
        <v>79</v>
      </c>
      <c r="D31" s="6">
        <v>270150</v>
      </c>
      <c r="E31" s="6">
        <v>270150</v>
      </c>
      <c r="F31" s="6">
        <f t="shared" si="0"/>
        <v>260049</v>
      </c>
      <c r="G31" s="6">
        <v>0</v>
      </c>
      <c r="H31" s="6">
        <v>260049</v>
      </c>
      <c r="I31" s="6">
        <v>260049</v>
      </c>
      <c r="J31" s="6">
        <v>0</v>
      </c>
      <c r="K31" s="6">
        <f t="shared" si="1"/>
        <v>0</v>
      </c>
    </row>
    <row r="32" spans="1:11" s="2" customFormat="1" x14ac:dyDescent="0.3">
      <c r="A32" s="5" t="s">
        <v>80</v>
      </c>
      <c r="B32" s="5" t="s">
        <v>81</v>
      </c>
      <c r="C32" s="5" t="s">
        <v>82</v>
      </c>
      <c r="D32" s="6">
        <f>D33</f>
        <v>0</v>
      </c>
      <c r="E32" s="6">
        <f>E33</f>
        <v>0</v>
      </c>
      <c r="F32" s="6">
        <f t="shared" si="0"/>
        <v>1208</v>
      </c>
      <c r="G32" s="6">
        <f t="shared" ref="G32:J33" si="2">G33</f>
        <v>0</v>
      </c>
      <c r="H32" s="6">
        <f t="shared" si="2"/>
        <v>1208</v>
      </c>
      <c r="I32" s="6">
        <f t="shared" si="2"/>
        <v>1208</v>
      </c>
      <c r="J32" s="6">
        <f t="shared" si="2"/>
        <v>0</v>
      </c>
      <c r="K32" s="6">
        <f t="shared" si="1"/>
        <v>0</v>
      </c>
    </row>
    <row r="33" spans="1:11" s="2" customFormat="1" ht="21.6" x14ac:dyDescent="0.3">
      <c r="A33" s="5" t="s">
        <v>83</v>
      </c>
      <c r="B33" s="5" t="s">
        <v>84</v>
      </c>
      <c r="C33" s="5" t="s">
        <v>85</v>
      </c>
      <c r="D33" s="6">
        <f>D34</f>
        <v>0</v>
      </c>
      <c r="E33" s="6">
        <f>E34</f>
        <v>0</v>
      </c>
      <c r="F33" s="6">
        <f t="shared" si="0"/>
        <v>1208</v>
      </c>
      <c r="G33" s="6">
        <f t="shared" si="2"/>
        <v>0</v>
      </c>
      <c r="H33" s="6">
        <f t="shared" si="2"/>
        <v>1208</v>
      </c>
      <c r="I33" s="6">
        <f t="shared" si="2"/>
        <v>1208</v>
      </c>
      <c r="J33" s="6">
        <f t="shared" si="2"/>
        <v>0</v>
      </c>
      <c r="K33" s="6">
        <f t="shared" si="1"/>
        <v>0</v>
      </c>
    </row>
    <row r="34" spans="1:11" s="2" customFormat="1" ht="21.6" x14ac:dyDescent="0.3">
      <c r="A34" s="5" t="s">
        <v>86</v>
      </c>
      <c r="B34" s="5" t="s">
        <v>87</v>
      </c>
      <c r="C34" s="5" t="s">
        <v>88</v>
      </c>
      <c r="D34" s="6">
        <v>0</v>
      </c>
      <c r="E34" s="6">
        <v>0</v>
      </c>
      <c r="F34" s="6">
        <f t="shared" si="0"/>
        <v>1208</v>
      </c>
      <c r="G34" s="6">
        <v>0</v>
      </c>
      <c r="H34" s="6">
        <v>1208</v>
      </c>
      <c r="I34" s="6">
        <v>1208</v>
      </c>
      <c r="J34" s="6">
        <v>0</v>
      </c>
      <c r="K34" s="6">
        <f t="shared" si="1"/>
        <v>0</v>
      </c>
    </row>
    <row r="35" spans="1:11" s="2" customFormat="1" x14ac:dyDescent="0.3">
      <c r="A35" s="5" t="s">
        <v>89</v>
      </c>
      <c r="B35" s="5" t="s">
        <v>90</v>
      </c>
      <c r="C35" s="5" t="s">
        <v>91</v>
      </c>
      <c r="D35" s="6">
        <f>D36</f>
        <v>34953070</v>
      </c>
      <c r="E35" s="6">
        <f>E36</f>
        <v>9272020</v>
      </c>
      <c r="F35" s="6">
        <f t="shared" si="0"/>
        <v>8853960</v>
      </c>
      <c r="G35" s="6">
        <f>G36</f>
        <v>0</v>
      </c>
      <c r="H35" s="6">
        <f>H36</f>
        <v>8853960</v>
      </c>
      <c r="I35" s="6">
        <f>I36</f>
        <v>8853860</v>
      </c>
      <c r="J35" s="6">
        <f>J36</f>
        <v>0</v>
      </c>
      <c r="K35" s="6">
        <f t="shared" si="1"/>
        <v>100</v>
      </c>
    </row>
    <row r="36" spans="1:11" s="2" customFormat="1" ht="21.6" x14ac:dyDescent="0.3">
      <c r="A36" s="5" t="s">
        <v>92</v>
      </c>
      <c r="B36" s="5" t="s">
        <v>93</v>
      </c>
      <c r="C36" s="5" t="s">
        <v>94</v>
      </c>
      <c r="D36" s="6">
        <f>+D37</f>
        <v>34953070</v>
      </c>
      <c r="E36" s="6">
        <f>+E37</f>
        <v>9272020</v>
      </c>
      <c r="F36" s="6">
        <f t="shared" si="0"/>
        <v>8853960</v>
      </c>
      <c r="G36" s="6">
        <f>+G37</f>
        <v>0</v>
      </c>
      <c r="H36" s="6">
        <f>+H37</f>
        <v>8853960</v>
      </c>
      <c r="I36" s="6">
        <f>+I37</f>
        <v>8853860</v>
      </c>
      <c r="J36" s="6">
        <f>+J37</f>
        <v>0</v>
      </c>
      <c r="K36" s="6">
        <f t="shared" si="1"/>
        <v>100</v>
      </c>
    </row>
    <row r="37" spans="1:11" s="2" customFormat="1" ht="52.2" x14ac:dyDescent="0.3">
      <c r="A37" s="5" t="s">
        <v>95</v>
      </c>
      <c r="B37" s="5" t="s">
        <v>96</v>
      </c>
      <c r="C37" s="5" t="s">
        <v>97</v>
      </c>
      <c r="D37" s="6">
        <f>D38+D39+D40+D41+D42</f>
        <v>34953070</v>
      </c>
      <c r="E37" s="6">
        <f>E38+E39+E40+E41+E42</f>
        <v>9272020</v>
      </c>
      <c r="F37" s="6">
        <f t="shared" si="0"/>
        <v>8853960</v>
      </c>
      <c r="G37" s="6">
        <f>G38+G39+G40+G41+G42</f>
        <v>0</v>
      </c>
      <c r="H37" s="6">
        <f>H38+H39+H40+H41+H42</f>
        <v>8853960</v>
      </c>
      <c r="I37" s="6">
        <f>I38+I39+I40+I41+I42</f>
        <v>8853860</v>
      </c>
      <c r="J37" s="6">
        <f>J38+J39+J40+J41+J42</f>
        <v>0</v>
      </c>
      <c r="K37" s="6">
        <f t="shared" si="1"/>
        <v>100</v>
      </c>
    </row>
    <row r="38" spans="1:11" s="2" customFormat="1" x14ac:dyDescent="0.3">
      <c r="A38" s="5" t="s">
        <v>98</v>
      </c>
      <c r="B38" s="5" t="s">
        <v>99</v>
      </c>
      <c r="C38" s="5" t="s">
        <v>100</v>
      </c>
      <c r="D38" s="6">
        <v>2472000</v>
      </c>
      <c r="E38" s="6">
        <v>1178950</v>
      </c>
      <c r="F38" s="6">
        <f t="shared" si="0"/>
        <v>745500</v>
      </c>
      <c r="G38" s="6">
        <v>0</v>
      </c>
      <c r="H38" s="6">
        <v>745500</v>
      </c>
      <c r="I38" s="6">
        <v>745500</v>
      </c>
      <c r="J38" s="6">
        <v>0</v>
      </c>
      <c r="K38" s="6">
        <f t="shared" si="1"/>
        <v>0</v>
      </c>
    </row>
    <row r="39" spans="1:11" s="2" customFormat="1" ht="21.6" x14ac:dyDescent="0.3">
      <c r="A39" s="5" t="s">
        <v>101</v>
      </c>
      <c r="B39" s="5" t="s">
        <v>102</v>
      </c>
      <c r="C39" s="5" t="s">
        <v>103</v>
      </c>
      <c r="D39" s="6">
        <v>400000</v>
      </c>
      <c r="E39" s="6">
        <v>220000</v>
      </c>
      <c r="F39" s="6">
        <f t="shared" si="0"/>
        <v>0</v>
      </c>
      <c r="G39" s="6">
        <v>0</v>
      </c>
      <c r="H39" s="6">
        <v>0</v>
      </c>
      <c r="I39" s="6">
        <v>0</v>
      </c>
      <c r="J39" s="6">
        <v>0</v>
      </c>
      <c r="K39" s="6">
        <f t="shared" si="1"/>
        <v>0</v>
      </c>
    </row>
    <row r="40" spans="1:11" s="2" customFormat="1" ht="21.6" x14ac:dyDescent="0.3">
      <c r="A40" s="5" t="s">
        <v>104</v>
      </c>
      <c r="B40" s="5" t="s">
        <v>105</v>
      </c>
      <c r="C40" s="5" t="s">
        <v>106</v>
      </c>
      <c r="D40" s="6">
        <v>152000</v>
      </c>
      <c r="E40" s="6">
        <v>152000</v>
      </c>
      <c r="F40" s="6">
        <f t="shared" si="0"/>
        <v>0</v>
      </c>
      <c r="G40" s="6">
        <v>0</v>
      </c>
      <c r="H40" s="6">
        <v>0</v>
      </c>
      <c r="I40" s="6">
        <v>0</v>
      </c>
      <c r="J40" s="6">
        <v>0</v>
      </c>
      <c r="K40" s="6">
        <f t="shared" si="1"/>
        <v>0</v>
      </c>
    </row>
    <row r="41" spans="1:11" s="2" customFormat="1" ht="21.6" x14ac:dyDescent="0.3">
      <c r="A41" s="5" t="s">
        <v>107</v>
      </c>
      <c r="B41" s="5" t="s">
        <v>108</v>
      </c>
      <c r="C41" s="5" t="s">
        <v>109</v>
      </c>
      <c r="D41" s="6">
        <v>328000</v>
      </c>
      <c r="E41" s="6">
        <v>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1.8" x14ac:dyDescent="0.3">
      <c r="A42" s="5" t="s">
        <v>110</v>
      </c>
      <c r="B42" s="5" t="s">
        <v>111</v>
      </c>
      <c r="C42" s="5" t="s">
        <v>112</v>
      </c>
      <c r="D42" s="6">
        <v>31601070</v>
      </c>
      <c r="E42" s="6">
        <v>7721070</v>
      </c>
      <c r="F42" s="6">
        <f t="shared" si="0"/>
        <v>8108460</v>
      </c>
      <c r="G42" s="6">
        <v>0</v>
      </c>
      <c r="H42" s="6">
        <v>8108460</v>
      </c>
      <c r="I42" s="6">
        <v>8108360</v>
      </c>
      <c r="J42" s="6">
        <v>0</v>
      </c>
      <c r="K42" s="6">
        <f t="shared" si="1"/>
        <v>100</v>
      </c>
    </row>
    <row r="43" spans="1:11" s="2" customFormat="1" x14ac:dyDescent="0.3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</row>
    <row r="45" spans="1:11" x14ac:dyDescent="0.3">
      <c r="B45" s="15" t="s">
        <v>141</v>
      </c>
      <c r="C45" s="15"/>
      <c r="D45" s="15"/>
      <c r="E45" s="15"/>
      <c r="F45" s="15"/>
      <c r="G45" s="15"/>
      <c r="H45" s="15"/>
      <c r="I45" s="15"/>
      <c r="J45" s="15"/>
    </row>
    <row r="48" spans="1:11" x14ac:dyDescent="0.3">
      <c r="B48" s="5" t="s">
        <v>119</v>
      </c>
      <c r="C48" s="5" t="s">
        <v>22</v>
      </c>
      <c r="D48" s="6">
        <f>D49+D67</f>
        <v>67942520</v>
      </c>
      <c r="E48" s="6">
        <f>E49+E67</f>
        <v>18513870</v>
      </c>
      <c r="F48" s="6">
        <f t="shared" ref="F48:F72" si="3">G48+H48</f>
        <v>16754125</v>
      </c>
      <c r="G48" s="6">
        <f>G49+G67</f>
        <v>759976</v>
      </c>
      <c r="H48" s="6">
        <f>H49+H67</f>
        <v>15994149</v>
      </c>
      <c r="I48" s="6">
        <f>I49+I67</f>
        <v>16649952</v>
      </c>
    </row>
    <row r="49" spans="2:9" x14ac:dyDescent="0.3">
      <c r="B49" s="5" t="s">
        <v>24</v>
      </c>
      <c r="C49" s="5" t="s">
        <v>25</v>
      </c>
      <c r="D49" s="6">
        <f>+D50</f>
        <v>33469450</v>
      </c>
      <c r="E49" s="6">
        <f>+E50</f>
        <v>9393850</v>
      </c>
      <c r="F49" s="6">
        <f t="shared" si="3"/>
        <v>7900165</v>
      </c>
      <c r="G49" s="6">
        <f>+G50</f>
        <v>759976</v>
      </c>
      <c r="H49" s="6">
        <f>+H50</f>
        <v>7140189</v>
      </c>
      <c r="I49" s="6">
        <f>+I50</f>
        <v>7796092</v>
      </c>
    </row>
    <row r="50" spans="2:9" x14ac:dyDescent="0.3">
      <c r="B50" s="5" t="s">
        <v>27</v>
      </c>
      <c r="C50" s="5" t="s">
        <v>28</v>
      </c>
      <c r="D50" s="6">
        <f>D51+D55</f>
        <v>33469450</v>
      </c>
      <c r="E50" s="6">
        <f>E51+E55</f>
        <v>9393850</v>
      </c>
      <c r="F50" s="6">
        <f t="shared" si="3"/>
        <v>7900165</v>
      </c>
      <c r="G50" s="6">
        <f>G51+G55</f>
        <v>759976</v>
      </c>
      <c r="H50" s="6">
        <f>H51+H55</f>
        <v>7140189</v>
      </c>
      <c r="I50" s="6">
        <f>I51+I55</f>
        <v>7796092</v>
      </c>
    </row>
    <row r="51" spans="2:9" x14ac:dyDescent="0.3">
      <c r="B51" s="5" t="s">
        <v>30</v>
      </c>
      <c r="C51" s="5" t="s">
        <v>31</v>
      </c>
      <c r="D51" s="6">
        <f>D52</f>
        <v>0</v>
      </c>
      <c r="E51" s="6">
        <f>E52</f>
        <v>0</v>
      </c>
      <c r="F51" s="6">
        <f t="shared" si="3"/>
        <v>5790</v>
      </c>
      <c r="G51" s="6">
        <f>G52</f>
        <v>0</v>
      </c>
      <c r="H51" s="6">
        <f>H52</f>
        <v>5790</v>
      </c>
      <c r="I51" s="6">
        <f>I52</f>
        <v>5790</v>
      </c>
    </row>
    <row r="52" spans="2:9" ht="21.6" x14ac:dyDescent="0.3">
      <c r="B52" s="5" t="s">
        <v>33</v>
      </c>
      <c r="C52" s="5" t="s">
        <v>34</v>
      </c>
      <c r="D52" s="6">
        <f>+D53</f>
        <v>0</v>
      </c>
      <c r="E52" s="6">
        <f>+E53</f>
        <v>0</v>
      </c>
      <c r="F52" s="6">
        <f t="shared" si="3"/>
        <v>5790</v>
      </c>
      <c r="G52" s="6">
        <f>+G53</f>
        <v>0</v>
      </c>
      <c r="H52" s="6">
        <f>+H53</f>
        <v>5790</v>
      </c>
      <c r="I52" s="6">
        <f>+I53</f>
        <v>5790</v>
      </c>
    </row>
    <row r="53" spans="2:9" x14ac:dyDescent="0.3">
      <c r="B53" s="5" t="s">
        <v>36</v>
      </c>
      <c r="C53" s="5" t="s">
        <v>37</v>
      </c>
      <c r="D53" s="6">
        <f>D54</f>
        <v>0</v>
      </c>
      <c r="E53" s="6">
        <f>E54</f>
        <v>0</v>
      </c>
      <c r="F53" s="6">
        <f t="shared" si="3"/>
        <v>5790</v>
      </c>
      <c r="G53" s="6">
        <f>G54</f>
        <v>0</v>
      </c>
      <c r="H53" s="6">
        <f>H54</f>
        <v>5790</v>
      </c>
      <c r="I53" s="6">
        <f>I54</f>
        <v>5790</v>
      </c>
    </row>
    <row r="54" spans="2:9" ht="21.6" x14ac:dyDescent="0.3">
      <c r="B54" s="5" t="s">
        <v>39</v>
      </c>
      <c r="C54" s="5" t="s">
        <v>40</v>
      </c>
      <c r="D54" s="6">
        <v>0</v>
      </c>
      <c r="E54" s="6">
        <v>0</v>
      </c>
      <c r="F54" s="6">
        <f t="shared" si="3"/>
        <v>5790</v>
      </c>
      <c r="G54" s="6">
        <v>0</v>
      </c>
      <c r="H54" s="6">
        <v>5790</v>
      </c>
      <c r="I54" s="6">
        <v>5790</v>
      </c>
    </row>
    <row r="55" spans="2:9" ht="21.6" x14ac:dyDescent="0.3">
      <c r="B55" s="5" t="s">
        <v>42</v>
      </c>
      <c r="C55" s="5" t="s">
        <v>43</v>
      </c>
      <c r="D55" s="6">
        <f>D56+D64</f>
        <v>33469450</v>
      </c>
      <c r="E55" s="6">
        <f>E56+E64</f>
        <v>9393850</v>
      </c>
      <c r="F55" s="6">
        <f t="shared" si="3"/>
        <v>7894375</v>
      </c>
      <c r="G55" s="6">
        <f>G56+G64</f>
        <v>759976</v>
      </c>
      <c r="H55" s="6">
        <f>H56+H64</f>
        <v>7134399</v>
      </c>
      <c r="I55" s="6">
        <f>I56+I64</f>
        <v>7790302</v>
      </c>
    </row>
    <row r="56" spans="2:9" ht="31.8" x14ac:dyDescent="0.3">
      <c r="B56" s="5" t="s">
        <v>45</v>
      </c>
      <c r="C56" s="5" t="s">
        <v>46</v>
      </c>
      <c r="D56" s="6">
        <f>+D57+D58+D59+D60+D61+D62+D63</f>
        <v>33728600</v>
      </c>
      <c r="E56" s="6">
        <f>+E57+E58+E59+E60+E61+E62+E63</f>
        <v>9653000</v>
      </c>
      <c r="F56" s="6">
        <f t="shared" si="3"/>
        <v>8143424</v>
      </c>
      <c r="G56" s="6">
        <f>+G57+G58+G59+G60+G61+G62+G63</f>
        <v>759976</v>
      </c>
      <c r="H56" s="6">
        <f>+H57+H58+H59+H60+H61+H62+H63</f>
        <v>7383448</v>
      </c>
      <c r="I56" s="6">
        <f>+I57+I58+I59+I60+I61+I62+I63</f>
        <v>8039351</v>
      </c>
    </row>
    <row r="57" spans="2:9" x14ac:dyDescent="0.3">
      <c r="B57" s="5" t="s">
        <v>48</v>
      </c>
      <c r="C57" s="5" t="s">
        <v>49</v>
      </c>
      <c r="D57" s="6">
        <v>35000</v>
      </c>
      <c r="E57" s="6">
        <v>7000</v>
      </c>
      <c r="F57" s="6">
        <f t="shared" si="3"/>
        <v>10397</v>
      </c>
      <c r="G57" s="6">
        <v>0</v>
      </c>
      <c r="H57" s="6">
        <v>10397</v>
      </c>
      <c r="I57" s="6">
        <v>6597</v>
      </c>
    </row>
    <row r="58" spans="2:9" x14ac:dyDescent="0.3">
      <c r="B58" s="5" t="s">
        <v>51</v>
      </c>
      <c r="C58" s="5" t="s">
        <v>52</v>
      </c>
      <c r="D58" s="6">
        <v>654000</v>
      </c>
      <c r="E58" s="6">
        <v>200000</v>
      </c>
      <c r="F58" s="6">
        <f t="shared" si="3"/>
        <v>193981</v>
      </c>
      <c r="G58" s="6">
        <v>11421</v>
      </c>
      <c r="H58" s="6">
        <v>182560</v>
      </c>
      <c r="I58" s="6">
        <v>188780</v>
      </c>
    </row>
    <row r="59" spans="2:9" ht="21.6" x14ac:dyDescent="0.3">
      <c r="B59" s="5" t="s">
        <v>54</v>
      </c>
      <c r="C59" s="5" t="s">
        <v>55</v>
      </c>
      <c r="D59" s="6">
        <v>850000</v>
      </c>
      <c r="E59" s="6">
        <v>280000</v>
      </c>
      <c r="F59" s="6">
        <f t="shared" si="3"/>
        <v>187606</v>
      </c>
      <c r="G59" s="6">
        <v>0</v>
      </c>
      <c r="H59" s="6">
        <v>187606</v>
      </c>
      <c r="I59" s="6">
        <v>187566</v>
      </c>
    </row>
    <row r="60" spans="2:9" ht="21.6" x14ac:dyDescent="0.3">
      <c r="B60" s="5" t="s">
        <v>57</v>
      </c>
      <c r="C60" s="5" t="s">
        <v>58</v>
      </c>
      <c r="D60" s="6">
        <v>40000</v>
      </c>
      <c r="E60" s="6">
        <v>8000</v>
      </c>
      <c r="F60" s="6">
        <f t="shared" si="3"/>
        <v>8632</v>
      </c>
      <c r="G60" s="6">
        <v>0</v>
      </c>
      <c r="H60" s="6">
        <v>8632</v>
      </c>
      <c r="I60" s="6">
        <v>8632</v>
      </c>
    </row>
    <row r="61" spans="2:9" ht="21.6" x14ac:dyDescent="0.3">
      <c r="B61" s="5" t="s">
        <v>60</v>
      </c>
      <c r="C61" s="5" t="s">
        <v>61</v>
      </c>
      <c r="D61" s="6">
        <v>30200000</v>
      </c>
      <c r="E61" s="6">
        <v>8625000</v>
      </c>
      <c r="F61" s="6">
        <f t="shared" si="3"/>
        <v>7284726</v>
      </c>
      <c r="G61" s="6">
        <v>748555</v>
      </c>
      <c r="H61" s="6">
        <v>6536171</v>
      </c>
      <c r="I61" s="6">
        <v>7189694</v>
      </c>
    </row>
    <row r="62" spans="2:9" ht="31.8" x14ac:dyDescent="0.3">
      <c r="B62" s="5" t="s">
        <v>63</v>
      </c>
      <c r="C62" s="5" t="s">
        <v>64</v>
      </c>
      <c r="D62" s="6">
        <v>1624000</v>
      </c>
      <c r="E62" s="6">
        <v>454000</v>
      </c>
      <c r="F62" s="6">
        <f t="shared" si="3"/>
        <v>409733</v>
      </c>
      <c r="G62" s="6">
        <v>0</v>
      </c>
      <c r="H62" s="6">
        <v>409733</v>
      </c>
      <c r="I62" s="6">
        <v>409733</v>
      </c>
    </row>
    <row r="63" spans="2:9" x14ac:dyDescent="0.3">
      <c r="B63" s="5" t="s">
        <v>66</v>
      </c>
      <c r="C63" s="5" t="s">
        <v>67</v>
      </c>
      <c r="D63" s="6">
        <v>325600</v>
      </c>
      <c r="E63" s="6">
        <v>79000</v>
      </c>
      <c r="F63" s="6">
        <f t="shared" si="3"/>
        <v>48349</v>
      </c>
      <c r="G63" s="6">
        <v>0</v>
      </c>
      <c r="H63" s="6">
        <v>48349</v>
      </c>
      <c r="I63" s="6">
        <v>48349</v>
      </c>
    </row>
    <row r="64" spans="2:9" ht="21.6" x14ac:dyDescent="0.3">
      <c r="B64" s="5" t="s">
        <v>69</v>
      </c>
      <c r="C64" s="5" t="s">
        <v>70</v>
      </c>
      <c r="D64" s="6">
        <f>D65+D66</f>
        <v>-259150</v>
      </c>
      <c r="E64" s="6">
        <f>E65+E66</f>
        <v>-259150</v>
      </c>
      <c r="F64" s="6">
        <f t="shared" si="3"/>
        <v>-249049</v>
      </c>
      <c r="G64" s="6">
        <f>G65+G66</f>
        <v>0</v>
      </c>
      <c r="H64" s="6">
        <f>H65+H66</f>
        <v>-249049</v>
      </c>
      <c r="I64" s="6">
        <f>I65+I66</f>
        <v>-249049</v>
      </c>
    </row>
    <row r="65" spans="2:9" x14ac:dyDescent="0.3">
      <c r="B65" s="5" t="s">
        <v>72</v>
      </c>
      <c r="C65" s="5" t="s">
        <v>73</v>
      </c>
      <c r="D65" s="6">
        <v>11000</v>
      </c>
      <c r="E65" s="6">
        <v>11000</v>
      </c>
      <c r="F65" s="6">
        <f t="shared" si="3"/>
        <v>11000</v>
      </c>
      <c r="G65" s="6">
        <v>0</v>
      </c>
      <c r="H65" s="6">
        <v>11000</v>
      </c>
      <c r="I65" s="6">
        <v>11000</v>
      </c>
    </row>
    <row r="66" spans="2:9" ht="31.8" x14ac:dyDescent="0.3">
      <c r="B66" s="5" t="s">
        <v>75</v>
      </c>
      <c r="C66" s="5" t="s">
        <v>76</v>
      </c>
      <c r="D66" s="6">
        <v>-270150</v>
      </c>
      <c r="E66" s="6">
        <v>-270150</v>
      </c>
      <c r="F66" s="6">
        <f t="shared" si="3"/>
        <v>-260049</v>
      </c>
      <c r="G66" s="6">
        <v>0</v>
      </c>
      <c r="H66" s="6">
        <v>-260049</v>
      </c>
      <c r="I66" s="6">
        <v>-260049</v>
      </c>
    </row>
    <row r="67" spans="2:9" x14ac:dyDescent="0.3">
      <c r="B67" s="5" t="s">
        <v>90</v>
      </c>
      <c r="C67" s="5" t="s">
        <v>91</v>
      </c>
      <c r="D67" s="6">
        <f>D68</f>
        <v>34473070</v>
      </c>
      <c r="E67" s="6">
        <f>E68</f>
        <v>9120020</v>
      </c>
      <c r="F67" s="6">
        <f t="shared" si="3"/>
        <v>8853960</v>
      </c>
      <c r="G67" s="6">
        <f>G68</f>
        <v>0</v>
      </c>
      <c r="H67" s="6">
        <f>H68</f>
        <v>8853960</v>
      </c>
      <c r="I67" s="6">
        <f>I68</f>
        <v>8853860</v>
      </c>
    </row>
    <row r="68" spans="2:9" ht="21.6" x14ac:dyDescent="0.3">
      <c r="B68" s="5" t="s">
        <v>93</v>
      </c>
      <c r="C68" s="5" t="s">
        <v>94</v>
      </c>
      <c r="D68" s="6">
        <f>+D69</f>
        <v>34473070</v>
      </c>
      <c r="E68" s="6">
        <f>+E69</f>
        <v>9120020</v>
      </c>
      <c r="F68" s="6">
        <f t="shared" si="3"/>
        <v>8853960</v>
      </c>
      <c r="G68" s="6">
        <f>+G69</f>
        <v>0</v>
      </c>
      <c r="H68" s="6">
        <f>+H69</f>
        <v>8853960</v>
      </c>
      <c r="I68" s="6">
        <f>+I69</f>
        <v>8853860</v>
      </c>
    </row>
    <row r="69" spans="2:9" ht="52.2" x14ac:dyDescent="0.3">
      <c r="B69" s="5" t="s">
        <v>96</v>
      </c>
      <c r="C69" s="5" t="s">
        <v>97</v>
      </c>
      <c r="D69" s="6">
        <f>D70+D71+D72</f>
        <v>34473070</v>
      </c>
      <c r="E69" s="6">
        <f>E70+E71+E72</f>
        <v>9120020</v>
      </c>
      <c r="F69" s="6">
        <f t="shared" si="3"/>
        <v>8853960</v>
      </c>
      <c r="G69" s="6">
        <f>G70+G71+G72</f>
        <v>0</v>
      </c>
      <c r="H69" s="6">
        <f>H70+H71+H72</f>
        <v>8853960</v>
      </c>
      <c r="I69" s="6">
        <f>I70+I71+I72</f>
        <v>8853860</v>
      </c>
    </row>
    <row r="70" spans="2:9" x14ac:dyDescent="0.3">
      <c r="B70" s="5" t="s">
        <v>99</v>
      </c>
      <c r="C70" s="5" t="s">
        <v>100</v>
      </c>
      <c r="D70" s="6">
        <v>2472000</v>
      </c>
      <c r="E70" s="6">
        <v>1178950</v>
      </c>
      <c r="F70" s="6">
        <f t="shared" si="3"/>
        <v>745500</v>
      </c>
      <c r="G70" s="6">
        <v>0</v>
      </c>
      <c r="H70" s="6">
        <v>745500</v>
      </c>
      <c r="I70" s="6">
        <v>745500</v>
      </c>
    </row>
    <row r="71" spans="2:9" ht="21.6" x14ac:dyDescent="0.3">
      <c r="B71" s="5" t="s">
        <v>102</v>
      </c>
      <c r="C71" s="5" t="s">
        <v>103</v>
      </c>
      <c r="D71" s="6">
        <v>400000</v>
      </c>
      <c r="E71" s="6">
        <v>220000</v>
      </c>
      <c r="F71" s="6">
        <f t="shared" si="3"/>
        <v>0</v>
      </c>
      <c r="G71" s="6">
        <v>0</v>
      </c>
      <c r="H71" s="6">
        <v>0</v>
      </c>
      <c r="I71" s="6">
        <v>0</v>
      </c>
    </row>
    <row r="72" spans="2:9" ht="31.8" x14ac:dyDescent="0.3">
      <c r="B72" s="5" t="s">
        <v>111</v>
      </c>
      <c r="C72" s="5" t="s">
        <v>112</v>
      </c>
      <c r="D72" s="6">
        <v>31601070</v>
      </c>
      <c r="E72" s="6">
        <v>7721070</v>
      </c>
      <c r="F72" s="6">
        <f t="shared" si="3"/>
        <v>8108460</v>
      </c>
      <c r="G72" s="6">
        <v>0</v>
      </c>
      <c r="H72" s="6">
        <v>8108460</v>
      </c>
      <c r="I72" s="6">
        <v>8108360</v>
      </c>
    </row>
    <row r="75" spans="2:9" x14ac:dyDescent="0.3">
      <c r="B75" s="16" t="s">
        <v>142</v>
      </c>
      <c r="C75" s="16"/>
      <c r="D75" s="16"/>
      <c r="E75" s="16"/>
      <c r="F75" s="16"/>
      <c r="G75" s="16"/>
      <c r="H75" s="16"/>
      <c r="I75" s="16"/>
    </row>
    <row r="78" spans="2:9" x14ac:dyDescent="0.3">
      <c r="B78" s="5" t="s">
        <v>128</v>
      </c>
      <c r="C78" s="5" t="s">
        <v>22</v>
      </c>
      <c r="D78" s="6">
        <f>D79+D84+D87</f>
        <v>750150</v>
      </c>
      <c r="E78" s="6">
        <f>E79+E84+E87</f>
        <v>422150</v>
      </c>
      <c r="F78" s="6">
        <f t="shared" ref="F78:F91" si="4">G78+H78</f>
        <v>261257</v>
      </c>
      <c r="G78" s="6">
        <f>G79+G84+G87</f>
        <v>0</v>
      </c>
      <c r="H78" s="6">
        <f>H79+H84+H87</f>
        <v>261257</v>
      </c>
      <c r="I78" s="6">
        <f>I79+I84+I87</f>
        <v>261257</v>
      </c>
    </row>
    <row r="79" spans="2:9" x14ac:dyDescent="0.3">
      <c r="B79" s="5" t="s">
        <v>24</v>
      </c>
      <c r="C79" s="5" t="s">
        <v>25</v>
      </c>
      <c r="D79" s="6">
        <f t="shared" ref="D79:E82" si="5">+D80</f>
        <v>270150</v>
      </c>
      <c r="E79" s="6">
        <f t="shared" si="5"/>
        <v>270150</v>
      </c>
      <c r="F79" s="6">
        <f t="shared" si="4"/>
        <v>260049</v>
      </c>
      <c r="G79" s="6">
        <f t="shared" ref="G79:I82" si="6">+G80</f>
        <v>0</v>
      </c>
      <c r="H79" s="6">
        <f t="shared" si="6"/>
        <v>260049</v>
      </c>
      <c r="I79" s="6">
        <f t="shared" si="6"/>
        <v>260049</v>
      </c>
    </row>
    <row r="80" spans="2:9" x14ac:dyDescent="0.3">
      <c r="B80" s="5" t="s">
        <v>27</v>
      </c>
      <c r="C80" s="5" t="s">
        <v>28</v>
      </c>
      <c r="D80" s="6">
        <f t="shared" si="5"/>
        <v>270150</v>
      </c>
      <c r="E80" s="6">
        <f t="shared" si="5"/>
        <v>270150</v>
      </c>
      <c r="F80" s="6">
        <f t="shared" si="4"/>
        <v>260049</v>
      </c>
      <c r="G80" s="6">
        <f t="shared" si="6"/>
        <v>0</v>
      </c>
      <c r="H80" s="6">
        <f t="shared" si="6"/>
        <v>260049</v>
      </c>
      <c r="I80" s="6">
        <f t="shared" si="6"/>
        <v>260049</v>
      </c>
    </row>
    <row r="81" spans="1:20" ht="21.6" x14ac:dyDescent="0.3">
      <c r="B81" s="5" t="s">
        <v>42</v>
      </c>
      <c r="C81" s="5" t="s">
        <v>43</v>
      </c>
      <c r="D81" s="6">
        <f t="shared" si="5"/>
        <v>270150</v>
      </c>
      <c r="E81" s="6">
        <f t="shared" si="5"/>
        <v>270150</v>
      </c>
      <c r="F81" s="6">
        <f t="shared" si="4"/>
        <v>260049</v>
      </c>
      <c r="G81" s="6">
        <f t="shared" si="6"/>
        <v>0</v>
      </c>
      <c r="H81" s="6">
        <f t="shared" si="6"/>
        <v>260049</v>
      </c>
      <c r="I81" s="6">
        <f t="shared" si="6"/>
        <v>260049</v>
      </c>
    </row>
    <row r="82" spans="1:20" ht="21.6" x14ac:dyDescent="0.3">
      <c r="B82" s="5" t="s">
        <v>69</v>
      </c>
      <c r="C82" s="5" t="s">
        <v>70</v>
      </c>
      <c r="D82" s="6">
        <f t="shared" si="5"/>
        <v>270150</v>
      </c>
      <c r="E82" s="6">
        <f t="shared" si="5"/>
        <v>270150</v>
      </c>
      <c r="F82" s="6">
        <f t="shared" si="4"/>
        <v>260049</v>
      </c>
      <c r="G82" s="6">
        <f t="shared" si="6"/>
        <v>0</v>
      </c>
      <c r="H82" s="6">
        <f t="shared" si="6"/>
        <v>260049</v>
      </c>
      <c r="I82" s="6">
        <f t="shared" si="6"/>
        <v>260049</v>
      </c>
    </row>
    <row r="83" spans="1:20" x14ac:dyDescent="0.3">
      <c r="B83" s="5" t="s">
        <v>78</v>
      </c>
      <c r="C83" s="5" t="s">
        <v>79</v>
      </c>
      <c r="D83" s="6">
        <v>270150</v>
      </c>
      <c r="E83" s="6">
        <v>270150</v>
      </c>
      <c r="F83" s="6">
        <f t="shared" si="4"/>
        <v>260049</v>
      </c>
      <c r="G83" s="6">
        <v>0</v>
      </c>
      <c r="H83" s="6">
        <v>260049</v>
      </c>
      <c r="I83" s="6">
        <v>260049</v>
      </c>
    </row>
    <row r="84" spans="1:20" x14ac:dyDescent="0.3">
      <c r="B84" s="5" t="s">
        <v>81</v>
      </c>
      <c r="C84" s="5" t="s">
        <v>82</v>
      </c>
      <c r="D84" s="6">
        <f>D85</f>
        <v>0</v>
      </c>
      <c r="E84" s="6">
        <f>E85</f>
        <v>0</v>
      </c>
      <c r="F84" s="6">
        <f t="shared" si="4"/>
        <v>1208</v>
      </c>
      <c r="G84" s="6">
        <f t="shared" ref="G84:I85" si="7">G85</f>
        <v>0</v>
      </c>
      <c r="H84" s="6">
        <f t="shared" si="7"/>
        <v>1208</v>
      </c>
      <c r="I84" s="6">
        <f t="shared" si="7"/>
        <v>1208</v>
      </c>
    </row>
    <row r="85" spans="1:20" ht="21.6" x14ac:dyDescent="0.3">
      <c r="A85" s="7"/>
      <c r="B85" s="5" t="s">
        <v>84</v>
      </c>
      <c r="C85" s="5" t="s">
        <v>85</v>
      </c>
      <c r="D85" s="6">
        <f>D86</f>
        <v>0</v>
      </c>
      <c r="E85" s="6">
        <f>E86</f>
        <v>0</v>
      </c>
      <c r="F85" s="6">
        <f t="shared" si="4"/>
        <v>1208</v>
      </c>
      <c r="G85" s="6">
        <f t="shared" si="7"/>
        <v>0</v>
      </c>
      <c r="H85" s="6">
        <f t="shared" si="7"/>
        <v>1208</v>
      </c>
      <c r="I85" s="6">
        <f t="shared" si="7"/>
        <v>1208</v>
      </c>
      <c r="J85" s="7"/>
      <c r="K85" s="7"/>
      <c r="L85" s="7"/>
      <c r="Q85" s="7"/>
      <c r="R85" s="7"/>
      <c r="S85" s="7"/>
      <c r="T85" s="7"/>
    </row>
    <row r="86" spans="1:20" ht="21.6" x14ac:dyDescent="0.3">
      <c r="B86" s="5" t="s">
        <v>87</v>
      </c>
      <c r="C86" s="5" t="s">
        <v>88</v>
      </c>
      <c r="D86" s="6">
        <v>0</v>
      </c>
      <c r="E86" s="6">
        <v>0</v>
      </c>
      <c r="F86" s="6">
        <f t="shared" si="4"/>
        <v>1208</v>
      </c>
      <c r="G86" s="6">
        <v>0</v>
      </c>
      <c r="H86" s="6">
        <v>1208</v>
      </c>
      <c r="I86" s="6">
        <v>1208</v>
      </c>
    </row>
    <row r="87" spans="1:20" x14ac:dyDescent="0.3">
      <c r="B87" s="5" t="s">
        <v>90</v>
      </c>
      <c r="C87" s="5" t="s">
        <v>91</v>
      </c>
      <c r="D87" s="6">
        <f>D88</f>
        <v>480000</v>
      </c>
      <c r="E87" s="6">
        <f>E88</f>
        <v>152000</v>
      </c>
      <c r="F87" s="6">
        <f t="shared" si="4"/>
        <v>0</v>
      </c>
      <c r="G87" s="6">
        <f>G88</f>
        <v>0</v>
      </c>
      <c r="H87" s="6">
        <f>H88</f>
        <v>0</v>
      </c>
      <c r="I87" s="6">
        <f>I88</f>
        <v>0</v>
      </c>
    </row>
    <row r="88" spans="1:20" ht="21.6" x14ac:dyDescent="0.3">
      <c r="B88" s="5" t="s">
        <v>93</v>
      </c>
      <c r="C88" s="5" t="s">
        <v>94</v>
      </c>
      <c r="D88" s="6">
        <f>+D89</f>
        <v>480000</v>
      </c>
      <c r="E88" s="6">
        <f>+E89</f>
        <v>152000</v>
      </c>
      <c r="F88" s="6">
        <f t="shared" si="4"/>
        <v>0</v>
      </c>
      <c r="G88" s="6">
        <f>+G89</f>
        <v>0</v>
      </c>
      <c r="H88" s="6">
        <f>+H89</f>
        <v>0</v>
      </c>
      <c r="I88" s="6">
        <f>+I89</f>
        <v>0</v>
      </c>
    </row>
    <row r="89" spans="1:20" ht="52.2" x14ac:dyDescent="0.3">
      <c r="B89" s="5" t="s">
        <v>96</v>
      </c>
      <c r="C89" s="5" t="s">
        <v>97</v>
      </c>
      <c r="D89" s="6">
        <f>+D90+D91</f>
        <v>480000</v>
      </c>
      <c r="E89" s="6">
        <f>+E90+E91</f>
        <v>152000</v>
      </c>
      <c r="F89" s="6">
        <f t="shared" si="4"/>
        <v>0</v>
      </c>
      <c r="G89" s="6">
        <f>+G90+G91</f>
        <v>0</v>
      </c>
      <c r="H89" s="6">
        <f>+H90+H91</f>
        <v>0</v>
      </c>
      <c r="I89" s="6">
        <f>+I90+I91</f>
        <v>0</v>
      </c>
    </row>
    <row r="90" spans="1:20" ht="21.6" x14ac:dyDescent="0.3">
      <c r="B90" s="5" t="s">
        <v>105</v>
      </c>
      <c r="C90" s="5" t="s">
        <v>106</v>
      </c>
      <c r="D90" s="6">
        <v>152000</v>
      </c>
      <c r="E90" s="6">
        <v>152000</v>
      </c>
      <c r="F90" s="6">
        <f t="shared" si="4"/>
        <v>0</v>
      </c>
      <c r="G90" s="6">
        <v>0</v>
      </c>
      <c r="H90" s="6">
        <v>0</v>
      </c>
      <c r="I90" s="6">
        <v>0</v>
      </c>
    </row>
    <row r="91" spans="1:20" ht="21.6" x14ac:dyDescent="0.3">
      <c r="B91" s="5" t="s">
        <v>108</v>
      </c>
      <c r="C91" s="5" t="s">
        <v>109</v>
      </c>
      <c r="D91" s="6">
        <v>328000</v>
      </c>
      <c r="E91" s="6">
        <v>0</v>
      </c>
      <c r="F91" s="6">
        <f t="shared" si="4"/>
        <v>0</v>
      </c>
      <c r="G91" s="6">
        <v>0</v>
      </c>
      <c r="H91" s="6">
        <v>0</v>
      </c>
      <c r="I91" s="6">
        <v>0</v>
      </c>
    </row>
    <row r="93" spans="1:20" x14ac:dyDescent="0.3">
      <c r="B93" s="8" t="s">
        <v>143</v>
      </c>
      <c r="C93" s="9"/>
      <c r="D93" s="9" t="s">
        <v>144</v>
      </c>
    </row>
    <row r="94" spans="1:20" x14ac:dyDescent="0.3">
      <c r="B94" s="8" t="s">
        <v>145</v>
      </c>
      <c r="C94" s="9"/>
      <c r="D94" s="9" t="s">
        <v>146</v>
      </c>
    </row>
    <row r="95" spans="1:20" x14ac:dyDescent="0.3">
      <c r="B95" s="9"/>
      <c r="C95" s="9"/>
      <c r="D95" s="9"/>
    </row>
    <row r="96" spans="1:20" x14ac:dyDescent="0.3">
      <c r="B96" s="9"/>
      <c r="C96" s="9"/>
      <c r="D96" s="9"/>
    </row>
    <row r="97" spans="2:4" x14ac:dyDescent="0.3">
      <c r="B97" s="9"/>
      <c r="C97" s="9"/>
      <c r="D97" s="9"/>
    </row>
    <row r="98" spans="2:4" x14ac:dyDescent="0.3">
      <c r="B98" s="9"/>
      <c r="C98" s="9" t="s">
        <v>147</v>
      </c>
      <c r="D98" s="9"/>
    </row>
    <row r="99" spans="2:4" x14ac:dyDescent="0.3">
      <c r="B99" s="9"/>
      <c r="C99" s="9"/>
      <c r="D99" s="9"/>
    </row>
    <row r="100" spans="2:4" x14ac:dyDescent="0.3">
      <c r="B100" s="9"/>
      <c r="C100" s="9"/>
      <c r="D100" s="9"/>
    </row>
    <row r="101" spans="2:4" x14ac:dyDescent="0.3">
      <c r="B101" s="9" t="s">
        <v>148</v>
      </c>
      <c r="C101" s="9"/>
      <c r="D101" s="9" t="s">
        <v>149</v>
      </c>
    </row>
    <row r="102" spans="2:4" x14ac:dyDescent="0.3">
      <c r="B102" s="9"/>
      <c r="C102" s="9"/>
      <c r="D102" s="9" t="s">
        <v>150</v>
      </c>
    </row>
  </sheetData>
  <mergeCells count="19">
    <mergeCell ref="I7:I10"/>
    <mergeCell ref="J7:J10"/>
    <mergeCell ref="K7:K10"/>
    <mergeCell ref="B45:J45"/>
    <mergeCell ref="B75:I7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B996-49C9-4E37-86E4-C24C74D83D24}">
  <dimension ref="A1:T75"/>
  <sheetViews>
    <sheetView topLeftCell="B21" workbookViewId="0">
      <selection activeCell="B12" sqref="B12:I36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119</v>
      </c>
      <c r="C12" s="5" t="s">
        <v>22</v>
      </c>
      <c r="D12" s="6">
        <f>D13+D31</f>
        <v>67942520</v>
      </c>
      <c r="E12" s="6">
        <f>E13+E31</f>
        <v>18513870</v>
      </c>
      <c r="F12" s="6">
        <f t="shared" ref="F12:F36" si="0">G12+H12</f>
        <v>16754125</v>
      </c>
      <c r="G12" s="6">
        <f>G13+G31</f>
        <v>759976</v>
      </c>
      <c r="H12" s="6">
        <f>H13+H31</f>
        <v>15994149</v>
      </c>
      <c r="I12" s="6">
        <f>I13+I31</f>
        <v>16649952</v>
      </c>
      <c r="J12" s="6">
        <f>J13+J31</f>
        <v>1940</v>
      </c>
      <c r="K12" s="6">
        <f t="shared" ref="K12:K36" si="1">F12-I12-J12</f>
        <v>102233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>+D14</f>
        <v>33469450</v>
      </c>
      <c r="E13" s="6">
        <f>+E14</f>
        <v>9393850</v>
      </c>
      <c r="F13" s="6">
        <f t="shared" si="0"/>
        <v>7900165</v>
      </c>
      <c r="G13" s="6">
        <f>+G14</f>
        <v>759976</v>
      </c>
      <c r="H13" s="6">
        <f>+H14</f>
        <v>7140189</v>
      </c>
      <c r="I13" s="6">
        <f>+I14</f>
        <v>7796092</v>
      </c>
      <c r="J13" s="6">
        <f>+J14</f>
        <v>1940</v>
      </c>
      <c r="K13" s="6">
        <f t="shared" si="1"/>
        <v>102133</v>
      </c>
    </row>
    <row r="14" spans="1:11" s="2" customFormat="1" x14ac:dyDescent="0.3">
      <c r="A14" s="5" t="s">
        <v>26</v>
      </c>
      <c r="B14" s="5" t="s">
        <v>27</v>
      </c>
      <c r="C14" s="5" t="s">
        <v>28</v>
      </c>
      <c r="D14" s="6">
        <f>D15+D19</f>
        <v>33469450</v>
      </c>
      <c r="E14" s="6">
        <f>E15+E19</f>
        <v>9393850</v>
      </c>
      <c r="F14" s="6">
        <f t="shared" si="0"/>
        <v>7900165</v>
      </c>
      <c r="G14" s="6">
        <f>G15+G19</f>
        <v>759976</v>
      </c>
      <c r="H14" s="6">
        <f>H15+H19</f>
        <v>7140189</v>
      </c>
      <c r="I14" s="6">
        <f>I15+I19</f>
        <v>7796092</v>
      </c>
      <c r="J14" s="6">
        <f>J15+J19</f>
        <v>1940</v>
      </c>
      <c r="K14" s="6">
        <f t="shared" si="1"/>
        <v>102133</v>
      </c>
    </row>
    <row r="15" spans="1:11" s="2" customFormat="1" x14ac:dyDescent="0.3">
      <c r="A15" s="5" t="s">
        <v>29</v>
      </c>
      <c r="B15" s="5" t="s">
        <v>30</v>
      </c>
      <c r="C15" s="5" t="s">
        <v>31</v>
      </c>
      <c r="D15" s="6">
        <f>D16</f>
        <v>0</v>
      </c>
      <c r="E15" s="6">
        <f>E16</f>
        <v>0</v>
      </c>
      <c r="F15" s="6">
        <f t="shared" si="0"/>
        <v>5790</v>
      </c>
      <c r="G15" s="6">
        <f>G16</f>
        <v>0</v>
      </c>
      <c r="H15" s="6">
        <f>H16</f>
        <v>5790</v>
      </c>
      <c r="I15" s="6">
        <f>I16</f>
        <v>5790</v>
      </c>
      <c r="J15" s="6">
        <f>J16</f>
        <v>0</v>
      </c>
      <c r="K15" s="6">
        <f t="shared" si="1"/>
        <v>0</v>
      </c>
    </row>
    <row r="16" spans="1:11" s="2" customFormat="1" ht="21.6" x14ac:dyDescent="0.3">
      <c r="A16" s="5" t="s">
        <v>32</v>
      </c>
      <c r="B16" s="5" t="s">
        <v>33</v>
      </c>
      <c r="C16" s="5" t="s">
        <v>34</v>
      </c>
      <c r="D16" s="6">
        <f>+D17</f>
        <v>0</v>
      </c>
      <c r="E16" s="6">
        <f>+E17</f>
        <v>0</v>
      </c>
      <c r="F16" s="6">
        <f t="shared" si="0"/>
        <v>5790</v>
      </c>
      <c r="G16" s="6">
        <f>+G17</f>
        <v>0</v>
      </c>
      <c r="H16" s="6">
        <f>+H17</f>
        <v>5790</v>
      </c>
      <c r="I16" s="6">
        <f>+I17</f>
        <v>5790</v>
      </c>
      <c r="J16" s="6">
        <f>+J17</f>
        <v>0</v>
      </c>
      <c r="K16" s="6">
        <f t="shared" si="1"/>
        <v>0</v>
      </c>
    </row>
    <row r="17" spans="1:11" s="2" customFormat="1" x14ac:dyDescent="0.3">
      <c r="A17" s="5" t="s">
        <v>35</v>
      </c>
      <c r="B17" s="5" t="s">
        <v>36</v>
      </c>
      <c r="C17" s="5" t="s">
        <v>37</v>
      </c>
      <c r="D17" s="6">
        <f>D18</f>
        <v>0</v>
      </c>
      <c r="E17" s="6">
        <f>E18</f>
        <v>0</v>
      </c>
      <c r="F17" s="6">
        <f t="shared" si="0"/>
        <v>5790</v>
      </c>
      <c r="G17" s="6">
        <f>G18</f>
        <v>0</v>
      </c>
      <c r="H17" s="6">
        <f>H18</f>
        <v>5790</v>
      </c>
      <c r="I17" s="6">
        <f>I18</f>
        <v>5790</v>
      </c>
      <c r="J17" s="6">
        <f>J18</f>
        <v>0</v>
      </c>
      <c r="K17" s="6">
        <f t="shared" si="1"/>
        <v>0</v>
      </c>
    </row>
    <row r="18" spans="1:11" s="2" customFormat="1" ht="21.6" x14ac:dyDescent="0.3">
      <c r="A18" s="5" t="s">
        <v>38</v>
      </c>
      <c r="B18" s="5" t="s">
        <v>39</v>
      </c>
      <c r="C18" s="5" t="s">
        <v>40</v>
      </c>
      <c r="D18" s="6">
        <v>0</v>
      </c>
      <c r="E18" s="6">
        <v>0</v>
      </c>
      <c r="F18" s="6">
        <f t="shared" si="0"/>
        <v>5790</v>
      </c>
      <c r="G18" s="6">
        <v>0</v>
      </c>
      <c r="H18" s="6">
        <v>5790</v>
      </c>
      <c r="I18" s="6">
        <v>5790</v>
      </c>
      <c r="J18" s="6">
        <v>0</v>
      </c>
      <c r="K18" s="6">
        <f t="shared" si="1"/>
        <v>0</v>
      </c>
    </row>
    <row r="19" spans="1:11" s="2" customFormat="1" ht="21.6" x14ac:dyDescent="0.3">
      <c r="A19" s="5" t="s">
        <v>41</v>
      </c>
      <c r="B19" s="5" t="s">
        <v>42</v>
      </c>
      <c r="C19" s="5" t="s">
        <v>43</v>
      </c>
      <c r="D19" s="6">
        <f>D20+D28</f>
        <v>33469450</v>
      </c>
      <c r="E19" s="6">
        <f>E20+E28</f>
        <v>9393850</v>
      </c>
      <c r="F19" s="6">
        <f t="shared" si="0"/>
        <v>7894375</v>
      </c>
      <c r="G19" s="6">
        <f>G20+G28</f>
        <v>759976</v>
      </c>
      <c r="H19" s="6">
        <f>H20+H28</f>
        <v>7134399</v>
      </c>
      <c r="I19" s="6">
        <f>I20+I28</f>
        <v>7790302</v>
      </c>
      <c r="J19" s="6">
        <f>J20+J28</f>
        <v>1940</v>
      </c>
      <c r="K19" s="6">
        <f t="shared" si="1"/>
        <v>102133</v>
      </c>
    </row>
    <row r="20" spans="1:11" s="2" customFormat="1" ht="31.8" x14ac:dyDescent="0.3">
      <c r="A20" s="5" t="s">
        <v>44</v>
      </c>
      <c r="B20" s="5" t="s">
        <v>45</v>
      </c>
      <c r="C20" s="5" t="s">
        <v>46</v>
      </c>
      <c r="D20" s="6">
        <f>+D21+D22+D23+D24+D25+D26+D27</f>
        <v>33728600</v>
      </c>
      <c r="E20" s="6">
        <f>+E21+E22+E23+E24+E25+E26+E27</f>
        <v>9653000</v>
      </c>
      <c r="F20" s="6">
        <f t="shared" si="0"/>
        <v>8143424</v>
      </c>
      <c r="G20" s="6">
        <f>+G21+G22+G23+G24+G25+G26+G27</f>
        <v>759976</v>
      </c>
      <c r="H20" s="6">
        <f>+H21+H22+H23+H24+H25+H26+H27</f>
        <v>7383448</v>
      </c>
      <c r="I20" s="6">
        <f>+I21+I22+I23+I24+I25+I26+I27</f>
        <v>8039351</v>
      </c>
      <c r="J20" s="6">
        <f>+J21+J22+J23+J24+J25+J26+J27</f>
        <v>1940</v>
      </c>
      <c r="K20" s="6">
        <f t="shared" si="1"/>
        <v>102133</v>
      </c>
    </row>
    <row r="21" spans="1:11" s="2" customFormat="1" x14ac:dyDescent="0.3">
      <c r="A21" s="5" t="s">
        <v>47</v>
      </c>
      <c r="B21" s="5" t="s">
        <v>48</v>
      </c>
      <c r="C21" s="5" t="s">
        <v>49</v>
      </c>
      <c r="D21" s="6">
        <v>35000</v>
      </c>
      <c r="E21" s="6">
        <v>7000</v>
      </c>
      <c r="F21" s="6">
        <f t="shared" si="0"/>
        <v>10397</v>
      </c>
      <c r="G21" s="6">
        <v>0</v>
      </c>
      <c r="H21" s="6">
        <v>10397</v>
      </c>
      <c r="I21" s="6">
        <v>6597</v>
      </c>
      <c r="J21" s="6">
        <v>1900</v>
      </c>
      <c r="K21" s="6">
        <f t="shared" si="1"/>
        <v>1900</v>
      </c>
    </row>
    <row r="22" spans="1:11" s="2" customFormat="1" x14ac:dyDescent="0.3">
      <c r="A22" s="5" t="s">
        <v>50</v>
      </c>
      <c r="B22" s="5" t="s">
        <v>51</v>
      </c>
      <c r="C22" s="5" t="s">
        <v>52</v>
      </c>
      <c r="D22" s="6">
        <v>654000</v>
      </c>
      <c r="E22" s="6">
        <v>200000</v>
      </c>
      <c r="F22" s="6">
        <f t="shared" si="0"/>
        <v>193981</v>
      </c>
      <c r="G22" s="6">
        <v>11421</v>
      </c>
      <c r="H22" s="6">
        <v>182560</v>
      </c>
      <c r="I22" s="6">
        <v>188780</v>
      </c>
      <c r="J22" s="6">
        <v>0</v>
      </c>
      <c r="K22" s="6">
        <f t="shared" si="1"/>
        <v>5201</v>
      </c>
    </row>
    <row r="23" spans="1:11" s="2" customFormat="1" ht="21.6" x14ac:dyDescent="0.3">
      <c r="A23" s="5" t="s">
        <v>53</v>
      </c>
      <c r="B23" s="5" t="s">
        <v>54</v>
      </c>
      <c r="C23" s="5" t="s">
        <v>55</v>
      </c>
      <c r="D23" s="6">
        <v>850000</v>
      </c>
      <c r="E23" s="6">
        <v>280000</v>
      </c>
      <c r="F23" s="6">
        <f t="shared" si="0"/>
        <v>187606</v>
      </c>
      <c r="G23" s="6">
        <v>0</v>
      </c>
      <c r="H23" s="6">
        <v>187606</v>
      </c>
      <c r="I23" s="6">
        <v>187566</v>
      </c>
      <c r="J23" s="6">
        <v>40</v>
      </c>
      <c r="K23" s="6">
        <f t="shared" si="1"/>
        <v>0</v>
      </c>
    </row>
    <row r="24" spans="1:11" s="2" customFormat="1" ht="21.6" x14ac:dyDescent="0.3">
      <c r="A24" s="5" t="s">
        <v>56</v>
      </c>
      <c r="B24" s="5" t="s">
        <v>57</v>
      </c>
      <c r="C24" s="5" t="s">
        <v>58</v>
      </c>
      <c r="D24" s="6">
        <v>40000</v>
      </c>
      <c r="E24" s="6">
        <v>8000</v>
      </c>
      <c r="F24" s="6">
        <f t="shared" si="0"/>
        <v>8632</v>
      </c>
      <c r="G24" s="6">
        <v>0</v>
      </c>
      <c r="H24" s="6">
        <v>8632</v>
      </c>
      <c r="I24" s="6">
        <v>8632</v>
      </c>
      <c r="J24" s="6">
        <v>0</v>
      </c>
      <c r="K24" s="6">
        <f t="shared" si="1"/>
        <v>0</v>
      </c>
    </row>
    <row r="25" spans="1:11" s="2" customFormat="1" ht="21.6" x14ac:dyDescent="0.3">
      <c r="A25" s="5" t="s">
        <v>59</v>
      </c>
      <c r="B25" s="5" t="s">
        <v>60</v>
      </c>
      <c r="C25" s="5" t="s">
        <v>61</v>
      </c>
      <c r="D25" s="6">
        <v>30200000</v>
      </c>
      <c r="E25" s="6">
        <v>8625000</v>
      </c>
      <c r="F25" s="6">
        <f t="shared" si="0"/>
        <v>7284726</v>
      </c>
      <c r="G25" s="6">
        <v>748555</v>
      </c>
      <c r="H25" s="6">
        <v>6536171</v>
      </c>
      <c r="I25" s="6">
        <v>7189694</v>
      </c>
      <c r="J25" s="6">
        <v>0</v>
      </c>
      <c r="K25" s="6">
        <f t="shared" si="1"/>
        <v>95032</v>
      </c>
    </row>
    <row r="26" spans="1:11" s="2" customFormat="1" ht="31.8" x14ac:dyDescent="0.3">
      <c r="A26" s="5" t="s">
        <v>62</v>
      </c>
      <c r="B26" s="5" t="s">
        <v>63</v>
      </c>
      <c r="C26" s="5" t="s">
        <v>64</v>
      </c>
      <c r="D26" s="6">
        <v>1624000</v>
      </c>
      <c r="E26" s="6">
        <v>454000</v>
      </c>
      <c r="F26" s="6">
        <f t="shared" si="0"/>
        <v>409733</v>
      </c>
      <c r="G26" s="6">
        <v>0</v>
      </c>
      <c r="H26" s="6">
        <v>409733</v>
      </c>
      <c r="I26" s="6">
        <v>409733</v>
      </c>
      <c r="J26" s="6">
        <v>0</v>
      </c>
      <c r="K26" s="6">
        <f t="shared" si="1"/>
        <v>0</v>
      </c>
    </row>
    <row r="27" spans="1:11" s="2" customFormat="1" x14ac:dyDescent="0.3">
      <c r="A27" s="5" t="s">
        <v>65</v>
      </c>
      <c r="B27" s="5" t="s">
        <v>66</v>
      </c>
      <c r="C27" s="5" t="s">
        <v>67</v>
      </c>
      <c r="D27" s="6">
        <v>325600</v>
      </c>
      <c r="E27" s="6">
        <v>79000</v>
      </c>
      <c r="F27" s="6">
        <f t="shared" si="0"/>
        <v>48349</v>
      </c>
      <c r="G27" s="6">
        <v>0</v>
      </c>
      <c r="H27" s="6">
        <v>48349</v>
      </c>
      <c r="I27" s="6">
        <v>48349</v>
      </c>
      <c r="J27" s="6">
        <v>0</v>
      </c>
      <c r="K27" s="6">
        <f t="shared" si="1"/>
        <v>0</v>
      </c>
    </row>
    <row r="28" spans="1:11" s="2" customFormat="1" ht="21.6" x14ac:dyDescent="0.3">
      <c r="A28" s="5" t="s">
        <v>120</v>
      </c>
      <c r="B28" s="5" t="s">
        <v>69</v>
      </c>
      <c r="C28" s="5" t="s">
        <v>70</v>
      </c>
      <c r="D28" s="6">
        <f>D29+D30</f>
        <v>-259150</v>
      </c>
      <c r="E28" s="6">
        <f>E29+E30</f>
        <v>-259150</v>
      </c>
      <c r="F28" s="6">
        <f t="shared" si="0"/>
        <v>-249049</v>
      </c>
      <c r="G28" s="6">
        <f>G29+G30</f>
        <v>0</v>
      </c>
      <c r="H28" s="6">
        <f>H29+H30</f>
        <v>-249049</v>
      </c>
      <c r="I28" s="6">
        <f>I29+I30</f>
        <v>-249049</v>
      </c>
      <c r="J28" s="6">
        <f>J29+J30</f>
        <v>0</v>
      </c>
      <c r="K28" s="6">
        <f t="shared" si="1"/>
        <v>0</v>
      </c>
    </row>
    <row r="29" spans="1:11" s="2" customFormat="1" x14ac:dyDescent="0.3">
      <c r="A29" s="5" t="s">
        <v>68</v>
      </c>
      <c r="B29" s="5" t="s">
        <v>72</v>
      </c>
      <c r="C29" s="5" t="s">
        <v>73</v>
      </c>
      <c r="D29" s="6">
        <v>11000</v>
      </c>
      <c r="E29" s="6">
        <v>11000</v>
      </c>
      <c r="F29" s="6">
        <f t="shared" si="0"/>
        <v>11000</v>
      </c>
      <c r="G29" s="6">
        <v>0</v>
      </c>
      <c r="H29" s="6">
        <v>11000</v>
      </c>
      <c r="I29" s="6">
        <v>11000</v>
      </c>
      <c r="J29" s="6">
        <v>0</v>
      </c>
      <c r="K29" s="6">
        <f t="shared" si="1"/>
        <v>0</v>
      </c>
    </row>
    <row r="30" spans="1:11" s="2" customFormat="1" ht="31.8" x14ac:dyDescent="0.3">
      <c r="A30" s="5" t="s">
        <v>71</v>
      </c>
      <c r="B30" s="5" t="s">
        <v>75</v>
      </c>
      <c r="C30" s="5" t="s">
        <v>76</v>
      </c>
      <c r="D30" s="6">
        <v>-270150</v>
      </c>
      <c r="E30" s="6">
        <v>-270150</v>
      </c>
      <c r="F30" s="6">
        <f t="shared" si="0"/>
        <v>-260049</v>
      </c>
      <c r="G30" s="6">
        <v>0</v>
      </c>
      <c r="H30" s="6">
        <v>-260049</v>
      </c>
      <c r="I30" s="6">
        <v>-260049</v>
      </c>
      <c r="J30" s="6">
        <v>0</v>
      </c>
      <c r="K30" s="6">
        <f t="shared" si="1"/>
        <v>0</v>
      </c>
    </row>
    <row r="31" spans="1:11" s="2" customFormat="1" x14ac:dyDescent="0.3">
      <c r="A31" s="5" t="s">
        <v>121</v>
      </c>
      <c r="B31" s="5" t="s">
        <v>90</v>
      </c>
      <c r="C31" s="5" t="s">
        <v>91</v>
      </c>
      <c r="D31" s="6">
        <f>D32</f>
        <v>34473070</v>
      </c>
      <c r="E31" s="6">
        <f>E32</f>
        <v>9120020</v>
      </c>
      <c r="F31" s="6">
        <f t="shared" si="0"/>
        <v>8853960</v>
      </c>
      <c r="G31" s="6">
        <f>G32</f>
        <v>0</v>
      </c>
      <c r="H31" s="6">
        <f>H32</f>
        <v>8853960</v>
      </c>
      <c r="I31" s="6">
        <f>I32</f>
        <v>8853860</v>
      </c>
      <c r="J31" s="6">
        <f>J32</f>
        <v>0</v>
      </c>
      <c r="K31" s="6">
        <f t="shared" si="1"/>
        <v>100</v>
      </c>
    </row>
    <row r="32" spans="1:11" s="2" customFormat="1" ht="21.6" x14ac:dyDescent="0.3">
      <c r="A32" s="5" t="s">
        <v>122</v>
      </c>
      <c r="B32" s="5" t="s">
        <v>93</v>
      </c>
      <c r="C32" s="5" t="s">
        <v>94</v>
      </c>
      <c r="D32" s="6">
        <f>+D33</f>
        <v>34473070</v>
      </c>
      <c r="E32" s="6">
        <f>+E33</f>
        <v>9120020</v>
      </c>
      <c r="F32" s="6">
        <f t="shared" si="0"/>
        <v>8853960</v>
      </c>
      <c r="G32" s="6">
        <f>+G33</f>
        <v>0</v>
      </c>
      <c r="H32" s="6">
        <f>+H33</f>
        <v>8853960</v>
      </c>
      <c r="I32" s="6">
        <f>+I33</f>
        <v>8853860</v>
      </c>
      <c r="J32" s="6">
        <f>+J33</f>
        <v>0</v>
      </c>
      <c r="K32" s="6">
        <f t="shared" si="1"/>
        <v>100</v>
      </c>
    </row>
    <row r="33" spans="1:12" s="2" customFormat="1" ht="52.2" x14ac:dyDescent="0.3">
      <c r="A33" s="5" t="s">
        <v>123</v>
      </c>
      <c r="B33" s="5" t="s">
        <v>96</v>
      </c>
      <c r="C33" s="5" t="s">
        <v>97</v>
      </c>
      <c r="D33" s="6">
        <f>D34+D35+D36</f>
        <v>34473070</v>
      </c>
      <c r="E33" s="6">
        <f>E34+E35+E36</f>
        <v>9120020</v>
      </c>
      <c r="F33" s="6">
        <f t="shared" si="0"/>
        <v>8853960</v>
      </c>
      <c r="G33" s="6">
        <f>G34+G35+G36</f>
        <v>0</v>
      </c>
      <c r="H33" s="6">
        <f>H34+H35+H36</f>
        <v>8853960</v>
      </c>
      <c r="I33" s="6">
        <f>I34+I35+I36</f>
        <v>8853860</v>
      </c>
      <c r="J33" s="6">
        <f>J34+J35+J36</f>
        <v>0</v>
      </c>
      <c r="K33" s="6">
        <f t="shared" si="1"/>
        <v>100</v>
      </c>
    </row>
    <row r="34" spans="1:12" s="2" customFormat="1" x14ac:dyDescent="0.3">
      <c r="A34" s="5" t="s">
        <v>124</v>
      </c>
      <c r="B34" s="5" t="s">
        <v>99</v>
      </c>
      <c r="C34" s="5" t="s">
        <v>100</v>
      </c>
      <c r="D34" s="6">
        <v>2472000</v>
      </c>
      <c r="E34" s="6">
        <v>1178950</v>
      </c>
      <c r="F34" s="6">
        <f t="shared" si="0"/>
        <v>745500</v>
      </c>
      <c r="G34" s="6">
        <v>0</v>
      </c>
      <c r="H34" s="6">
        <v>745500</v>
      </c>
      <c r="I34" s="6">
        <v>745500</v>
      </c>
      <c r="J34" s="6">
        <v>0</v>
      </c>
      <c r="K34" s="6">
        <f t="shared" si="1"/>
        <v>0</v>
      </c>
    </row>
    <row r="35" spans="1:12" s="2" customFormat="1" ht="21.6" x14ac:dyDescent="0.3">
      <c r="A35" s="5" t="s">
        <v>125</v>
      </c>
      <c r="B35" s="5" t="s">
        <v>102</v>
      </c>
      <c r="C35" s="5" t="s">
        <v>103</v>
      </c>
      <c r="D35" s="6">
        <v>400000</v>
      </c>
      <c r="E35" s="6">
        <v>220000</v>
      </c>
      <c r="F35" s="6">
        <f t="shared" si="0"/>
        <v>0</v>
      </c>
      <c r="G35" s="6">
        <v>0</v>
      </c>
      <c r="H35" s="6">
        <v>0</v>
      </c>
      <c r="I35" s="6">
        <v>0</v>
      </c>
      <c r="J35" s="6">
        <v>0</v>
      </c>
      <c r="K35" s="6">
        <f t="shared" si="1"/>
        <v>0</v>
      </c>
    </row>
    <row r="36" spans="1:12" s="2" customFormat="1" ht="31.8" x14ac:dyDescent="0.3">
      <c r="A36" s="5" t="s">
        <v>126</v>
      </c>
      <c r="B36" s="5" t="s">
        <v>111</v>
      </c>
      <c r="C36" s="5" t="s">
        <v>112</v>
      </c>
      <c r="D36" s="6">
        <v>31601070</v>
      </c>
      <c r="E36" s="6">
        <v>7721070</v>
      </c>
      <c r="F36" s="6">
        <f t="shared" si="0"/>
        <v>8108460</v>
      </c>
      <c r="G36" s="6">
        <v>0</v>
      </c>
      <c r="H36" s="6">
        <v>8108460</v>
      </c>
      <c r="I36" s="6">
        <v>8108360</v>
      </c>
      <c r="J36" s="6">
        <v>0</v>
      </c>
      <c r="K36" s="6">
        <f t="shared" si="1"/>
        <v>100</v>
      </c>
    </row>
    <row r="37" spans="1:12" s="2" customFormat="1" x14ac:dyDescent="0.3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8" spans="1:12" x14ac:dyDescent="0.3">
      <c r="A38" s="15" t="s">
        <v>113</v>
      </c>
      <c r="B38" s="15"/>
      <c r="C38" s="15"/>
      <c r="D38" s="15"/>
      <c r="E38" s="15" t="s">
        <v>115</v>
      </c>
      <c r="F38" s="15"/>
      <c r="G38" s="15"/>
      <c r="H38" s="15"/>
      <c r="I38" s="15" t="s">
        <v>117</v>
      </c>
      <c r="J38" s="15"/>
      <c r="K38" s="15"/>
      <c r="L38" s="15"/>
    </row>
    <row r="39" spans="1:12" x14ac:dyDescent="0.3">
      <c r="A39" s="17" t="s">
        <v>114</v>
      </c>
      <c r="B39" s="17"/>
      <c r="C39" s="17"/>
      <c r="D39" s="17"/>
      <c r="E39" s="17" t="s">
        <v>116</v>
      </c>
      <c r="F39" s="17"/>
      <c r="G39" s="17"/>
      <c r="H39" s="17"/>
      <c r="I39" s="17"/>
      <c r="J39" s="17"/>
      <c r="K39" s="17"/>
      <c r="L39" s="17"/>
    </row>
    <row r="75" spans="1:20" x14ac:dyDescent="0.3">
      <c r="A75" s="7"/>
      <c r="B75" s="7"/>
      <c r="C75" s="7"/>
      <c r="D75" s="7"/>
      <c r="I75" s="7"/>
      <c r="J75" s="7"/>
      <c r="K75" s="7"/>
      <c r="L75" s="7"/>
      <c r="Q75" s="7"/>
      <c r="R75" s="7"/>
      <c r="S75" s="7"/>
      <c r="T7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8:D38"/>
    <mergeCell ref="A39:D39"/>
    <mergeCell ref="E38:H38"/>
    <mergeCell ref="E39:H39"/>
    <mergeCell ref="I38:L38"/>
    <mergeCell ref="I39:L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4463-111D-4F96-9E5F-91B9F25E63AC}">
  <dimension ref="A1:T53"/>
  <sheetViews>
    <sheetView topLeftCell="B5" workbookViewId="0">
      <selection activeCell="B12" sqref="B12:I25"/>
    </sheetView>
  </sheetViews>
  <sheetFormatPr defaultRowHeight="14.4" x14ac:dyDescent="0.3"/>
  <cols>
    <col min="1" max="1" width="2.5546875" hidden="1" customWidth="1"/>
    <col min="2" max="2" width="41.88671875" customWidth="1"/>
    <col min="3" max="3" width="11.6640625" customWidth="1"/>
    <col min="4" max="5" width="14.44140625" customWidth="1"/>
    <col min="6" max="8" width="14.44140625" hidden="1" customWidth="1"/>
    <col min="9" max="9" width="14.44140625" customWidth="1"/>
    <col min="10" max="11" width="14.44140625" hidden="1" customWidth="1"/>
  </cols>
  <sheetData>
    <row r="1" spans="1:1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127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" thickBot="1" x14ac:dyDescent="0.35"/>
    <row r="7" spans="1:11" s="2" customFormat="1" ht="15" thickBot="1" x14ac:dyDescent="0.35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3">
      <c r="A12" s="5" t="s">
        <v>20</v>
      </c>
      <c r="B12" s="5" t="s">
        <v>128</v>
      </c>
      <c r="C12" s="5" t="s">
        <v>22</v>
      </c>
      <c r="D12" s="6">
        <f>D13+D18+D21</f>
        <v>750150</v>
      </c>
      <c r="E12" s="6">
        <f>E13+E18+E21</f>
        <v>422150</v>
      </c>
      <c r="F12" s="6">
        <f t="shared" ref="F12:F25" si="0">G12+H12</f>
        <v>261257</v>
      </c>
      <c r="G12" s="6">
        <f>G13+G18+G21</f>
        <v>0</v>
      </c>
      <c r="H12" s="6">
        <f>H13+H18+H21</f>
        <v>261257</v>
      </c>
      <c r="I12" s="6">
        <f>I13+I18+I21</f>
        <v>261257</v>
      </c>
      <c r="J12" s="6">
        <f>J13+J18+J21</f>
        <v>0</v>
      </c>
      <c r="K12" s="6">
        <f t="shared" ref="K12:K25" si="1">F12-I12-J12</f>
        <v>0</v>
      </c>
    </row>
    <row r="13" spans="1:11" s="2" customFormat="1" x14ac:dyDescent="0.3">
      <c r="A13" s="5" t="s">
        <v>23</v>
      </c>
      <c r="B13" s="5" t="s">
        <v>24</v>
      </c>
      <c r="C13" s="5" t="s">
        <v>25</v>
      </c>
      <c r="D13" s="6">
        <f t="shared" ref="D13:E16" si="2">+D14</f>
        <v>270150</v>
      </c>
      <c r="E13" s="6">
        <f t="shared" si="2"/>
        <v>270150</v>
      </c>
      <c r="F13" s="6">
        <f t="shared" si="0"/>
        <v>260049</v>
      </c>
      <c r="G13" s="6">
        <f t="shared" ref="G13:J16" si="3">+G14</f>
        <v>0</v>
      </c>
      <c r="H13" s="6">
        <f t="shared" si="3"/>
        <v>260049</v>
      </c>
      <c r="I13" s="6">
        <f t="shared" si="3"/>
        <v>260049</v>
      </c>
      <c r="J13" s="6">
        <f t="shared" si="3"/>
        <v>0</v>
      </c>
      <c r="K13" s="6">
        <f t="shared" si="1"/>
        <v>0</v>
      </c>
    </row>
    <row r="14" spans="1:11" s="2" customFormat="1" x14ac:dyDescent="0.3">
      <c r="A14" s="5" t="s">
        <v>129</v>
      </c>
      <c r="B14" s="5" t="s">
        <v>27</v>
      </c>
      <c r="C14" s="5" t="s">
        <v>28</v>
      </c>
      <c r="D14" s="6">
        <f t="shared" si="2"/>
        <v>270150</v>
      </c>
      <c r="E14" s="6">
        <f t="shared" si="2"/>
        <v>270150</v>
      </c>
      <c r="F14" s="6">
        <f t="shared" si="0"/>
        <v>260049</v>
      </c>
      <c r="G14" s="6">
        <f t="shared" si="3"/>
        <v>0</v>
      </c>
      <c r="H14" s="6">
        <f t="shared" si="3"/>
        <v>260049</v>
      </c>
      <c r="I14" s="6">
        <f t="shared" si="3"/>
        <v>260049</v>
      </c>
      <c r="J14" s="6">
        <f t="shared" si="3"/>
        <v>0</v>
      </c>
      <c r="K14" s="6">
        <f t="shared" si="1"/>
        <v>0</v>
      </c>
    </row>
    <row r="15" spans="1:11" s="2" customFormat="1" ht="21.6" x14ac:dyDescent="0.3">
      <c r="A15" s="5" t="s">
        <v>130</v>
      </c>
      <c r="B15" s="5" t="s">
        <v>42</v>
      </c>
      <c r="C15" s="5" t="s">
        <v>43</v>
      </c>
      <c r="D15" s="6">
        <f t="shared" si="2"/>
        <v>270150</v>
      </c>
      <c r="E15" s="6">
        <f t="shared" si="2"/>
        <v>270150</v>
      </c>
      <c r="F15" s="6">
        <f t="shared" si="0"/>
        <v>260049</v>
      </c>
      <c r="G15" s="6">
        <f t="shared" si="3"/>
        <v>0</v>
      </c>
      <c r="H15" s="6">
        <f t="shared" si="3"/>
        <v>260049</v>
      </c>
      <c r="I15" s="6">
        <f t="shared" si="3"/>
        <v>260049</v>
      </c>
      <c r="J15" s="6">
        <f t="shared" si="3"/>
        <v>0</v>
      </c>
      <c r="K15" s="6">
        <f t="shared" si="1"/>
        <v>0</v>
      </c>
    </row>
    <row r="16" spans="1:11" s="2" customFormat="1" ht="21.6" x14ac:dyDescent="0.3">
      <c r="A16" s="5" t="s">
        <v>131</v>
      </c>
      <c r="B16" s="5" t="s">
        <v>69</v>
      </c>
      <c r="C16" s="5" t="s">
        <v>70</v>
      </c>
      <c r="D16" s="6">
        <f t="shared" si="2"/>
        <v>270150</v>
      </c>
      <c r="E16" s="6">
        <f t="shared" si="2"/>
        <v>270150</v>
      </c>
      <c r="F16" s="6">
        <f t="shared" si="0"/>
        <v>260049</v>
      </c>
      <c r="G16" s="6">
        <f t="shared" si="3"/>
        <v>0</v>
      </c>
      <c r="H16" s="6">
        <f t="shared" si="3"/>
        <v>260049</v>
      </c>
      <c r="I16" s="6">
        <f t="shared" si="3"/>
        <v>260049</v>
      </c>
      <c r="J16" s="6">
        <f t="shared" si="3"/>
        <v>0</v>
      </c>
      <c r="K16" s="6">
        <f t="shared" si="1"/>
        <v>0</v>
      </c>
    </row>
    <row r="17" spans="1:12" s="2" customFormat="1" x14ac:dyDescent="0.3">
      <c r="A17" s="5" t="s">
        <v>132</v>
      </c>
      <c r="B17" s="5" t="s">
        <v>78</v>
      </c>
      <c r="C17" s="5" t="s">
        <v>79</v>
      </c>
      <c r="D17" s="6">
        <v>270150</v>
      </c>
      <c r="E17" s="6">
        <v>270150</v>
      </c>
      <c r="F17" s="6">
        <f t="shared" si="0"/>
        <v>260049</v>
      </c>
      <c r="G17" s="6">
        <v>0</v>
      </c>
      <c r="H17" s="6">
        <v>260049</v>
      </c>
      <c r="I17" s="6">
        <v>260049</v>
      </c>
      <c r="J17" s="6">
        <v>0</v>
      </c>
      <c r="K17" s="6">
        <f t="shared" si="1"/>
        <v>0</v>
      </c>
    </row>
    <row r="18" spans="1:12" s="2" customFormat="1" x14ac:dyDescent="0.3">
      <c r="A18" s="5" t="s">
        <v>133</v>
      </c>
      <c r="B18" s="5" t="s">
        <v>81</v>
      </c>
      <c r="C18" s="5" t="s">
        <v>82</v>
      </c>
      <c r="D18" s="6">
        <f>D19</f>
        <v>0</v>
      </c>
      <c r="E18" s="6">
        <f>E19</f>
        <v>0</v>
      </c>
      <c r="F18" s="6">
        <f t="shared" si="0"/>
        <v>1208</v>
      </c>
      <c r="G18" s="6">
        <f t="shared" ref="G18:J19" si="4">G19</f>
        <v>0</v>
      </c>
      <c r="H18" s="6">
        <f t="shared" si="4"/>
        <v>1208</v>
      </c>
      <c r="I18" s="6">
        <f t="shared" si="4"/>
        <v>1208</v>
      </c>
      <c r="J18" s="6">
        <f t="shared" si="4"/>
        <v>0</v>
      </c>
      <c r="K18" s="6">
        <f t="shared" si="1"/>
        <v>0</v>
      </c>
    </row>
    <row r="19" spans="1:12" s="2" customFormat="1" ht="21.6" x14ac:dyDescent="0.3">
      <c r="A19" s="5" t="s">
        <v>134</v>
      </c>
      <c r="B19" s="5" t="s">
        <v>84</v>
      </c>
      <c r="C19" s="5" t="s">
        <v>85</v>
      </c>
      <c r="D19" s="6">
        <f>D20</f>
        <v>0</v>
      </c>
      <c r="E19" s="6">
        <f>E20</f>
        <v>0</v>
      </c>
      <c r="F19" s="6">
        <f t="shared" si="0"/>
        <v>1208</v>
      </c>
      <c r="G19" s="6">
        <f t="shared" si="4"/>
        <v>0</v>
      </c>
      <c r="H19" s="6">
        <f t="shared" si="4"/>
        <v>1208</v>
      </c>
      <c r="I19" s="6">
        <f t="shared" si="4"/>
        <v>1208</v>
      </c>
      <c r="J19" s="6">
        <f t="shared" si="4"/>
        <v>0</v>
      </c>
      <c r="K19" s="6">
        <f t="shared" si="1"/>
        <v>0</v>
      </c>
    </row>
    <row r="20" spans="1:12" s="2" customFormat="1" ht="21.6" x14ac:dyDescent="0.3">
      <c r="A20" s="5" t="s">
        <v>135</v>
      </c>
      <c r="B20" s="5" t="s">
        <v>87</v>
      </c>
      <c r="C20" s="5" t="s">
        <v>88</v>
      </c>
      <c r="D20" s="6">
        <v>0</v>
      </c>
      <c r="E20" s="6">
        <v>0</v>
      </c>
      <c r="F20" s="6">
        <f t="shared" si="0"/>
        <v>1208</v>
      </c>
      <c r="G20" s="6">
        <v>0</v>
      </c>
      <c r="H20" s="6">
        <v>1208</v>
      </c>
      <c r="I20" s="6">
        <v>1208</v>
      </c>
      <c r="J20" s="6">
        <v>0</v>
      </c>
      <c r="K20" s="6">
        <f t="shared" si="1"/>
        <v>0</v>
      </c>
    </row>
    <row r="21" spans="1:12" s="2" customFormat="1" x14ac:dyDescent="0.3">
      <c r="A21" s="5" t="s">
        <v>136</v>
      </c>
      <c r="B21" s="5" t="s">
        <v>90</v>
      </c>
      <c r="C21" s="5" t="s">
        <v>91</v>
      </c>
      <c r="D21" s="6">
        <f>D22</f>
        <v>480000</v>
      </c>
      <c r="E21" s="6">
        <f>E22</f>
        <v>152000</v>
      </c>
      <c r="F21" s="6">
        <f t="shared" si="0"/>
        <v>0</v>
      </c>
      <c r="G21" s="6">
        <f>G22</f>
        <v>0</v>
      </c>
      <c r="H21" s="6">
        <f>H22</f>
        <v>0</v>
      </c>
      <c r="I21" s="6">
        <f>I22</f>
        <v>0</v>
      </c>
      <c r="J21" s="6">
        <f>J22</f>
        <v>0</v>
      </c>
      <c r="K21" s="6">
        <f t="shared" si="1"/>
        <v>0</v>
      </c>
    </row>
    <row r="22" spans="1:12" s="2" customFormat="1" ht="21.6" x14ac:dyDescent="0.3">
      <c r="A22" s="5" t="s">
        <v>137</v>
      </c>
      <c r="B22" s="5" t="s">
        <v>93</v>
      </c>
      <c r="C22" s="5" t="s">
        <v>94</v>
      </c>
      <c r="D22" s="6">
        <f>+D23</f>
        <v>480000</v>
      </c>
      <c r="E22" s="6">
        <f>+E23</f>
        <v>152000</v>
      </c>
      <c r="F22" s="6">
        <f t="shared" si="0"/>
        <v>0</v>
      </c>
      <c r="G22" s="6">
        <f>+G23</f>
        <v>0</v>
      </c>
      <c r="H22" s="6">
        <f>+H23</f>
        <v>0</v>
      </c>
      <c r="I22" s="6">
        <f>+I23</f>
        <v>0</v>
      </c>
      <c r="J22" s="6">
        <f>+J23</f>
        <v>0</v>
      </c>
      <c r="K22" s="6">
        <f t="shared" si="1"/>
        <v>0</v>
      </c>
    </row>
    <row r="23" spans="1:12" s="2" customFormat="1" ht="52.2" x14ac:dyDescent="0.3">
      <c r="A23" s="5" t="s">
        <v>138</v>
      </c>
      <c r="B23" s="5" t="s">
        <v>96</v>
      </c>
      <c r="C23" s="5" t="s">
        <v>97</v>
      </c>
      <c r="D23" s="6">
        <f>+D24+D25</f>
        <v>480000</v>
      </c>
      <c r="E23" s="6">
        <f>+E24+E25</f>
        <v>152000</v>
      </c>
      <c r="F23" s="6">
        <f t="shared" si="0"/>
        <v>0</v>
      </c>
      <c r="G23" s="6">
        <f>+G24+G25</f>
        <v>0</v>
      </c>
      <c r="H23" s="6">
        <f>+H24+H25</f>
        <v>0</v>
      </c>
      <c r="I23" s="6">
        <f>+I24+I25</f>
        <v>0</v>
      </c>
      <c r="J23" s="6">
        <f>+J24+J25</f>
        <v>0</v>
      </c>
      <c r="K23" s="6">
        <f t="shared" si="1"/>
        <v>0</v>
      </c>
    </row>
    <row r="24" spans="1:12" s="2" customFormat="1" ht="21.6" x14ac:dyDescent="0.3">
      <c r="A24" s="5" t="s">
        <v>139</v>
      </c>
      <c r="B24" s="5" t="s">
        <v>105</v>
      </c>
      <c r="C24" s="5" t="s">
        <v>106</v>
      </c>
      <c r="D24" s="6">
        <v>152000</v>
      </c>
      <c r="E24" s="6">
        <v>152000</v>
      </c>
      <c r="F24" s="6">
        <f t="shared" si="0"/>
        <v>0</v>
      </c>
      <c r="G24" s="6">
        <v>0</v>
      </c>
      <c r="H24" s="6">
        <v>0</v>
      </c>
      <c r="I24" s="6">
        <v>0</v>
      </c>
      <c r="J24" s="6">
        <v>0</v>
      </c>
      <c r="K24" s="6">
        <f t="shared" si="1"/>
        <v>0</v>
      </c>
    </row>
    <row r="25" spans="1:12" s="2" customFormat="1" ht="21.6" x14ac:dyDescent="0.3">
      <c r="A25" s="5" t="s">
        <v>86</v>
      </c>
      <c r="B25" s="5" t="s">
        <v>108</v>
      </c>
      <c r="C25" s="5" t="s">
        <v>109</v>
      </c>
      <c r="D25" s="6">
        <v>328000</v>
      </c>
      <c r="E25" s="6">
        <v>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2" s="2" customFormat="1" x14ac:dyDescent="0.3">
      <c r="A26" s="3"/>
      <c r="B26" s="3"/>
      <c r="C26" s="3"/>
      <c r="D26" s="4"/>
      <c r="E26" s="4"/>
      <c r="F26" s="4"/>
      <c r="G26" s="4"/>
      <c r="H26" s="4"/>
      <c r="I26" s="4"/>
      <c r="J26" s="4"/>
      <c r="K26" s="4"/>
    </row>
    <row r="27" spans="1:12" x14ac:dyDescent="0.3">
      <c r="A27" s="15" t="s">
        <v>113</v>
      </c>
      <c r="B27" s="15"/>
      <c r="C27" s="15"/>
      <c r="D27" s="15"/>
      <c r="E27" s="15" t="s">
        <v>115</v>
      </c>
      <c r="F27" s="15"/>
      <c r="G27" s="15"/>
      <c r="H27" s="15"/>
      <c r="I27" s="15" t="s">
        <v>117</v>
      </c>
      <c r="J27" s="15"/>
      <c r="K27" s="15"/>
      <c r="L27" s="15"/>
    </row>
    <row r="28" spans="1:12" x14ac:dyDescent="0.3">
      <c r="A28" s="17" t="s">
        <v>114</v>
      </c>
      <c r="B28" s="17"/>
      <c r="C28" s="17"/>
      <c r="D28" s="17"/>
      <c r="E28" s="17" t="s">
        <v>116</v>
      </c>
      <c r="F28" s="17"/>
      <c r="G28" s="17"/>
      <c r="H28" s="17"/>
      <c r="I28" s="17"/>
      <c r="J28" s="17"/>
      <c r="K28" s="17"/>
      <c r="L28" s="17"/>
    </row>
    <row r="53" spans="1:20" x14ac:dyDescent="0.3">
      <c r="A53" s="7"/>
      <c r="B53" s="7"/>
      <c r="C53" s="7"/>
      <c r="D53" s="7"/>
      <c r="I53" s="7"/>
      <c r="J53" s="7"/>
      <c r="K53" s="7"/>
      <c r="L53" s="7"/>
      <c r="Q53" s="7"/>
      <c r="R53" s="7"/>
      <c r="S53" s="7"/>
      <c r="T5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7:D27"/>
    <mergeCell ref="A28:D28"/>
    <mergeCell ref="E27:H27"/>
    <mergeCell ref="E28:H28"/>
    <mergeCell ref="I27:L27"/>
    <mergeCell ref="I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2025-05-12T12:02:36Z</cp:lastPrinted>
  <dcterms:created xsi:type="dcterms:W3CDTF">2025-05-07T08:15:37Z</dcterms:created>
  <dcterms:modified xsi:type="dcterms:W3CDTF">2025-06-03T05:03:18Z</dcterms:modified>
</cp:coreProperties>
</file>