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<sst xmlns="http://schemas.openxmlformats.org/spreadsheetml/2006/main" count="131" uniqueCount="99">
  <si>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</si>
  <si>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</si>
  <si>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</si>
  <si>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</si>
  <si>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</si>
  <si>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</si>
  <si>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</si>
  <si>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</si>
  <si>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</si>
  <si>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</si>
  <si>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</si>
  <si>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</si>
  <si>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</si>
  <si>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</si>
  <si>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</si>
  <si>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</si>
  <si>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</si>
  <si>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</si>
  <si>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</si>
  <si>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</si>
  <si>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</si>
  <si>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</si>
  <si>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</si>
  <si>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</si>
  <si>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</si>
  <si>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</si>
  <si>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</si>
  <si>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</si>
  <si>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</si>
  <si>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</si>
  <si>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</si>
  <si>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</si>
  <si>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</si>
  <si>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</si>
  <si>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</si>
  <si>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</si>
  <si>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</si>
  <si>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</si>
  <si>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</si>
  <si>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</si>
  <si>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</si>
  <si>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</si>
  <si>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</si>
  <si>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</si>
  <si>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</si>
  <si>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</si>
  <si>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</si>
  <si>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</si>
  <si>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</si>
  <si>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</si>
  <si>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</si>
  <si>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</si>
  <si>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</si>
  <si>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</si>
  <si>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Influente la lista de investitii a bugetului local  pentru anul 2022</t>
  </si>
  <si>
    <t xml:space="preserve">               Prevederi 2022</t>
  </si>
  <si>
    <t>ANEXA NR. 2 LA HCL NR____/2022</t>
  </si>
  <si>
    <t>Cap. 61,02 Ordine publică și siguranță națională</t>
  </si>
  <si>
    <t>Cap. 65.02 Învățământ</t>
  </si>
  <si>
    <t>Lucrari noi</t>
  </si>
  <si>
    <t>Construire cladire pentru vestiare, grupuri sanitare sala de sport Scoala Bogdan Voda</t>
  </si>
  <si>
    <t>Cap.70.02.-Servicii si dezvoltare publica</t>
  </si>
  <si>
    <t xml:space="preserve">A. </t>
  </si>
  <si>
    <t>Lucrari în continuare</t>
  </si>
  <si>
    <t>Reabilitare acoperis si elemente decorative Fosta Primarie a municipiului Campulung Moldovenesc, judetul Suceava proiectare + executie</t>
  </si>
  <si>
    <t>Cap.51.02-Autoritati executive</t>
  </si>
  <si>
    <t>Extindere, reabilitare și modernizare Sediu Primărie - execuție</t>
  </si>
  <si>
    <t>Extindere, reabilitare și modernizare Sediu Primărie - diriginte de santier</t>
  </si>
  <si>
    <t>Extindere, reabilitare și modernizare Sediu Primărie - taxe si avize</t>
  </si>
  <si>
    <t>Videoproiector</t>
  </si>
  <si>
    <t>Cabinet dulap metalic de retea rack server de podea 600*1000mm</t>
  </si>
  <si>
    <t>Sistem de supraveghere video Scoala Bogdan Vodă</t>
  </si>
  <si>
    <t>Multifunctionale Scoala Bogdan Voda</t>
  </si>
  <si>
    <t>Consolidare și restaurare la obiectivul FOSTA  PRIMĂRIE a MUNICIPIULUI  CÂMPULUNG  MOLDOVENESC, strada Calea Transilvaniei nr.2- taxe, avize</t>
  </si>
  <si>
    <t>SF-POIM 2014-2020-Axa prioritara 11 (fotovoltaice)</t>
  </si>
  <si>
    <t>Cap. 74.02.- Protectia mediului</t>
  </si>
  <si>
    <t>B</t>
  </si>
  <si>
    <t>Executie canal betonat C.D.Gherea/M. Sadoveanu - executie</t>
  </si>
  <si>
    <t>SF Extindere sistem canalizare ape uzate in MCM</t>
  </si>
  <si>
    <t>Cap. 84.02.-Transporturi</t>
  </si>
  <si>
    <t>Lucrări în continuare</t>
  </si>
  <si>
    <t>Reabilitare si modernizare drum de interes local Izvorul Alb-partia de schi de la km 2 la km 5-proiectare+executie</t>
  </si>
  <si>
    <t>Reabilitare si modernizare drum de interes local Izvorul Alb-partia de schi de la km 2 la km 5-diriginte santier</t>
  </si>
  <si>
    <t>Reabilitare si modernizare drum de interes local Izvorul Alb-partia de schi de la km 2 la km 5-taxe și avize</t>
  </si>
  <si>
    <t>Cap. 87,02 Turism</t>
  </si>
  <si>
    <t>Dezvoltarea infrastructurii prin realizarea unui obiectiv cu destinație comerț și alimentație publică la domeniul schiabil Rarău din Municipiul Campulung Moldovenesc</t>
  </si>
  <si>
    <t>Relocare garaj ratrack</t>
  </si>
  <si>
    <t>Tunuri de zapada pârtia de schi</t>
  </si>
  <si>
    <t>Diriginte de santier:  Dezvoltarea infrastructurii prin realizarea unui obiectiv cu destinație comerț și alimentație publică la domeniul schiabil Rarău din Municipiul Campulung Moldovenesc</t>
  </si>
  <si>
    <t>Relocare garaj ratrack-diriginte de santier</t>
  </si>
  <si>
    <t>consultanta depunere proiect POIM 2014-2020-Axa prioritara 11 (fotovoltaice)</t>
  </si>
  <si>
    <t xml:space="preserve">PRIMAR                                                       </t>
  </si>
  <si>
    <t>DIRECTOR EXECUTIV,</t>
  </si>
  <si>
    <t>Analizor Drug test(analizor+accesorii)</t>
  </si>
  <si>
    <t>Cap. 83.02.-Agricultura, silvicultura, piscicultura si vanatoare</t>
  </si>
  <si>
    <t>Supliment amenajament pastoral</t>
  </si>
  <si>
    <t>Evaluare de mediu amenajament silvic UP II Campulung Modlovenesc</t>
  </si>
  <si>
    <t>PT: Dezvoltarea infrastructurii prin realizarea unui obiectiv cu destinație comerț și alimentație publică la domeniul schiabil Rarău din Municipiul Campulung Moldovenesc</t>
  </si>
  <si>
    <t>Autoturism Dacia Logan Confort- Colegiul Silvic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</si>
</sst>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left"/>
    </xf>
    <xf numFmtId="1" fontId="51" fillId="34" borderId="24" xfId="0" applyNumberFormat="1" applyFont="1" applyFill="1" applyBorder="1" applyAlignment="1">
      <alignment horizontal="center" vertical="top"/>
    </xf>
    <xf numFmtId="1" fontId="51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88" fontId="53" fillId="36" borderId="25" xfId="0" applyNumberFormat="1" applyFont="1" applyFill="1" applyBorder="1" applyAlignment="1">
      <alignment horizontal="center"/>
    </xf>
    <xf numFmtId="1" fontId="54" fillId="36" borderId="25" xfId="0" applyNumberFormat="1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 vertical="center"/>
    </xf>
    <xf numFmtId="1" fontId="53" fillId="36" borderId="26" xfId="0" applyNumberFormat="1" applyFont="1" applyFill="1" applyBorder="1" applyAlignment="1">
      <alignment horizontal="center" vertical="center"/>
    </xf>
    <xf numFmtId="1" fontId="54" fillId="37" borderId="27" xfId="0" applyNumberFormat="1" applyFont="1" applyFill="1" applyBorder="1" applyAlignment="1">
      <alignment horizontal="center"/>
    </xf>
    <xf numFmtId="1" fontId="54" fillId="38" borderId="25" xfId="0" applyNumberFormat="1" applyFont="1" applyFill="1" applyBorder="1" applyAlignment="1">
      <alignment horizontal="center" vertical="center"/>
    </xf>
    <xf numFmtId="1" fontId="51" fillId="34" borderId="24" xfId="0" applyNumberFormat="1" applyFont="1" applyFill="1" applyBorder="1" applyAlignment="1">
      <alignment horizontal="center" vertical="top" wrapText="1"/>
    </xf>
    <xf numFmtId="1" fontId="51" fillId="34" borderId="24" xfId="0" applyNumberFormat="1" applyFont="1" applyFill="1" applyBorder="1" applyAlignment="1">
      <alignment horizontal="center"/>
    </xf>
    <xf numFmtId="1" fontId="51" fillId="39" borderId="24" xfId="0" applyNumberFormat="1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/>
    </xf>
    <xf numFmtId="1" fontId="54" fillId="37" borderId="28" xfId="0" applyNumberFormat="1" applyFont="1" applyFill="1" applyBorder="1" applyAlignment="1">
      <alignment horizontal="center"/>
    </xf>
    <xf numFmtId="1" fontId="54" fillId="38" borderId="29" xfId="0" applyNumberFormat="1" applyFont="1" applyFill="1" applyBorder="1" applyAlignment="1">
      <alignment horizontal="center"/>
    </xf>
    <xf numFmtId="1" fontId="54" fillId="38" borderId="27" xfId="0" applyNumberFormat="1" applyFont="1" applyFill="1" applyBorder="1" applyAlignment="1">
      <alignment horizontal="center"/>
    </xf>
    <xf numFmtId="1" fontId="55" fillId="37" borderId="30" xfId="0" applyNumberFormat="1" applyFont="1" applyFill="1" applyBorder="1" applyAlignment="1">
      <alignment horizontal="left"/>
    </xf>
    <xf numFmtId="1" fontId="53" fillId="37" borderId="31" xfId="0" applyNumberFormat="1" applyFont="1" applyFill="1" applyBorder="1" applyAlignment="1">
      <alignment horizontal="center" wrapText="1"/>
    </xf>
    <xf numFmtId="1" fontId="54" fillId="37" borderId="31" xfId="0" applyNumberFormat="1" applyFont="1" applyFill="1" applyBorder="1" applyAlignment="1">
      <alignment horizontal="center"/>
    </xf>
    <xf numFmtId="1" fontId="54" fillId="36" borderId="29" xfId="0" applyNumberFormat="1" applyFont="1" applyFill="1" applyBorder="1" applyAlignment="1">
      <alignment horizontal="left"/>
    </xf>
    <xf numFmtId="1" fontId="54" fillId="36" borderId="32" xfId="0" applyNumberFormat="1" applyFont="1" applyFill="1" applyBorder="1" applyAlignment="1">
      <alignment horizontal="center"/>
    </xf>
    <xf numFmtId="1" fontId="56" fillId="36" borderId="24" xfId="0" applyNumberFormat="1" applyFont="1" applyFill="1" applyBorder="1" applyAlignment="1">
      <alignment horizontal="left"/>
    </xf>
    <xf numFmtId="1" fontId="57" fillId="0" borderId="33" xfId="0" applyNumberFormat="1" applyFont="1" applyBorder="1" applyAlignment="1">
      <alignment horizontal="center" wrapText="1"/>
    </xf>
    <xf numFmtId="1" fontId="54" fillId="37" borderId="34" xfId="0" applyNumberFormat="1" applyFont="1" applyFill="1" applyBorder="1" applyAlignment="1">
      <alignment horizontal="left"/>
    </xf>
    <xf numFmtId="1" fontId="55" fillId="37" borderId="35" xfId="0" applyNumberFormat="1" applyFont="1" applyFill="1" applyBorder="1" applyAlignment="1">
      <alignment horizontal="center"/>
    </xf>
    <xf numFmtId="1" fontId="55" fillId="37" borderId="36" xfId="0" applyNumberFormat="1" applyFont="1" applyFill="1" applyBorder="1" applyAlignment="1">
      <alignment horizontal="center"/>
    </xf>
    <xf numFmtId="1" fontId="54" fillId="38" borderId="37" xfId="0" applyNumberFormat="1" applyFont="1" applyFill="1" applyBorder="1" applyAlignment="1">
      <alignment horizontal="center"/>
    </xf>
    <xf numFmtId="1" fontId="58" fillId="36" borderId="24" xfId="0" applyNumberFormat="1" applyFont="1" applyFill="1" applyBorder="1" applyAlignment="1">
      <alignment horizontal="center"/>
    </xf>
    <xf numFmtId="1" fontId="57" fillId="36" borderId="33" xfId="0" applyNumberFormat="1" applyFont="1" applyFill="1" applyBorder="1" applyAlignment="1">
      <alignment horizontal="center" wrapText="1"/>
    </xf>
    <xf numFmtId="1" fontId="57" fillId="36" borderId="25" xfId="0" applyNumberFormat="1" applyFont="1" applyFill="1" applyBorder="1" applyAlignment="1">
      <alignment horizontal="center"/>
    </xf>
    <xf numFmtId="1" fontId="55" fillId="38" borderId="38" xfId="0" applyNumberFormat="1" applyFont="1" applyFill="1" applyBorder="1" applyAlignment="1">
      <alignment horizontal="center"/>
    </xf>
    <xf numFmtId="1" fontId="54" fillId="38" borderId="31" xfId="0" applyNumberFormat="1" applyFont="1" applyFill="1" applyBorder="1" applyAlignment="1">
      <alignment horizontal="center"/>
    </xf>
    <xf numFmtId="1" fontId="54" fillId="38" borderId="39" xfId="0" applyNumberFormat="1" applyFont="1" applyFill="1" applyBorder="1" applyAlignment="1">
      <alignment horizontal="center"/>
    </xf>
    <xf numFmtId="1" fontId="54" fillId="38" borderId="25" xfId="0" applyNumberFormat="1" applyFont="1" applyFill="1" applyBorder="1" applyAlignment="1">
      <alignment horizontal="center"/>
    </xf>
    <xf numFmtId="1" fontId="52" fillId="38" borderId="27" xfId="0" applyNumberFormat="1" applyFont="1" applyFill="1" applyBorder="1" applyAlignment="1">
      <alignment horizontal="center"/>
    </xf>
    <xf numFmtId="1" fontId="51" fillId="38" borderId="27" xfId="0" applyNumberFormat="1" applyFont="1" applyFill="1" applyBorder="1" applyAlignment="1">
      <alignment horizontal="center"/>
    </xf>
    <xf numFmtId="1" fontId="51" fillId="36" borderId="25" xfId="0" applyNumberFormat="1" applyFont="1" applyFill="1" applyBorder="1" applyAlignment="1">
      <alignment horizontal="center"/>
    </xf>
    <xf numFmtId="1" fontId="49" fillId="36" borderId="25" xfId="0" applyNumberFormat="1" applyFont="1" applyFill="1" applyBorder="1" applyAlignment="1">
      <alignment horizontal="center" vertical="center" wrapText="1"/>
    </xf>
    <xf numFmtId="1" fontId="49" fillId="36" borderId="25" xfId="0" applyNumberFormat="1" applyFont="1" applyFill="1" applyBorder="1" applyAlignment="1">
      <alignment horizontal="center" vertical="center"/>
    </xf>
    <xf numFmtId="1" fontId="49" fillId="36" borderId="25" xfId="0" applyNumberFormat="1" applyFont="1" applyFill="1" applyBorder="1" applyAlignment="1">
      <alignment horizontal="center" wrapText="1"/>
    </xf>
    <xf numFmtId="1" fontId="49" fillId="36" borderId="25" xfId="0" applyNumberFormat="1" applyFont="1" applyFill="1" applyBorder="1" applyAlignment="1">
      <alignment horizontal="center"/>
    </xf>
    <xf numFmtId="1" fontId="49" fillId="36" borderId="26" xfId="0" applyNumberFormat="1" applyFont="1" applyFill="1" applyBorder="1" applyAlignment="1">
      <alignment horizontal="center" vertical="center"/>
    </xf>
    <xf numFmtId="1" fontId="59" fillId="36" borderId="25" xfId="0" applyNumberFormat="1" applyFont="1" applyFill="1" applyBorder="1" applyAlignment="1">
      <alignment horizontal="center"/>
    </xf>
    <xf numFmtId="1" fontId="59" fillId="40" borderId="27" xfId="0" applyNumberFormat="1" applyFont="1" applyFill="1" applyBorder="1" applyAlignment="1">
      <alignment horizontal="center"/>
    </xf>
    <xf numFmtId="1" fontId="49" fillId="40" borderId="27" xfId="0" applyNumberFormat="1" applyFont="1" applyFill="1" applyBorder="1" applyAlignment="1">
      <alignment horizontal="center" wrapText="1"/>
    </xf>
    <xf numFmtId="1" fontId="49" fillId="40" borderId="27" xfId="0" applyNumberFormat="1" applyFont="1" applyFill="1" applyBorder="1" applyAlignment="1">
      <alignment horizontal="center"/>
    </xf>
    <xf numFmtId="0" fontId="55" fillId="36" borderId="27" xfId="0" applyFont="1" applyFill="1" applyBorder="1" applyAlignment="1">
      <alignment horizontal="center"/>
    </xf>
    <xf numFmtId="0" fontId="53" fillId="36" borderId="27" xfId="0" applyFont="1" applyFill="1" applyBorder="1" applyAlignment="1">
      <alignment horizontal="center" wrapText="1"/>
    </xf>
    <xf numFmtId="1" fontId="53" fillId="36" borderId="27" xfId="0" applyNumberFormat="1" applyFont="1" applyFill="1" applyBorder="1" applyAlignment="1">
      <alignment horizontal="center"/>
    </xf>
    <xf numFmtId="1" fontId="53" fillId="36" borderId="27" xfId="0" applyNumberFormat="1" applyFont="1" applyFill="1" applyBorder="1" applyAlignment="1">
      <alignment horizontal="center" vertical="center"/>
    </xf>
    <xf numFmtId="1" fontId="53" fillId="36" borderId="32" xfId="0" applyNumberFormat="1" applyFont="1" applyFill="1" applyBorder="1" applyAlignment="1">
      <alignment horizontal="center" vertical="center"/>
    </xf>
    <xf numFmtId="1" fontId="54" fillId="36" borderId="27" xfId="0" applyNumberFormat="1" applyFont="1" applyFill="1" applyBorder="1" applyAlignment="1">
      <alignment horizontal="center"/>
    </xf>
    <xf numFmtId="0" fontId="56" fillId="36" borderId="33" xfId="0" applyFont="1" applyFill="1" applyBorder="1" applyAlignment="1">
      <alignment horizontal="left"/>
    </xf>
    <xf numFmtId="2" fontId="57" fillId="0" borderId="25" xfId="0" applyNumberFormat="1" applyFont="1" applyBorder="1" applyAlignment="1">
      <alignment horizontal="center" wrapText="1"/>
    </xf>
    <xf numFmtId="188" fontId="53" fillId="36" borderId="26" xfId="0" applyNumberFormat="1" applyFont="1" applyFill="1" applyBorder="1" applyAlignment="1">
      <alignment horizontal="center"/>
    </xf>
    <xf numFmtId="188" fontId="53" fillId="36" borderId="28" xfId="0" applyNumberFormat="1" applyFont="1" applyFill="1" applyBorder="1" applyAlignment="1">
      <alignment horizontal="center"/>
    </xf>
    <xf numFmtId="0" fontId="54" fillId="41" borderId="0" xfId="0" applyFont="1" applyFill="1" applyAlignment="1">
      <alignment/>
    </xf>
    <xf numFmtId="1" fontId="60" fillId="36" borderId="0" xfId="0" applyNumberFormat="1" applyFont="1" applyFill="1" applyBorder="1" applyAlignment="1">
      <alignment horizontal="center" vertical="center"/>
    </xf>
    <xf numFmtId="1" fontId="54" fillId="36" borderId="0" xfId="0" applyNumberFormat="1" applyFont="1" applyFill="1" applyBorder="1" applyAlignment="1">
      <alignment horizontal="center"/>
    </xf>
    <xf numFmtId="1" fontId="60" fillId="0" borderId="0" xfId="0" applyNumberFormat="1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center" vertical="center"/>
    </xf>
    <xf numFmtId="1" fontId="56" fillId="36" borderId="0" xfId="0" applyNumberFormat="1" applyFont="1" applyFill="1" applyBorder="1" applyAlignment="1">
      <alignment horizontal="center"/>
    </xf>
    <xf numFmtId="1" fontId="55" fillId="38" borderId="35" xfId="0" applyNumberFormat="1" applyFont="1" applyFill="1" applyBorder="1" applyAlignment="1">
      <alignment horizontal="center"/>
    </xf>
    <xf numFmtId="1" fontId="54" fillId="38" borderId="39" xfId="0" applyNumberFormat="1" applyFont="1" applyFill="1" applyBorder="1" applyAlignment="1">
      <alignment horizontal="center" vertical="center"/>
    </xf>
    <xf numFmtId="1" fontId="51" fillId="0" borderId="24" xfId="0" applyNumberFormat="1" applyFont="1" applyBorder="1" applyAlignment="1">
      <alignment horizontal="center"/>
    </xf>
    <xf numFmtId="1" fontId="49" fillId="0" borderId="24" xfId="0" applyNumberFormat="1" applyFont="1" applyBorder="1" applyAlignment="1">
      <alignment horizontal="center" vertical="center" wrapText="1"/>
    </xf>
    <xf numFmtId="1" fontId="49" fillId="0" borderId="24" xfId="0" applyNumberFormat="1" applyFont="1" applyBorder="1" applyAlignment="1">
      <alignment horizontal="center"/>
    </xf>
    <xf numFmtId="1" fontId="51" fillId="36" borderId="24" xfId="0" applyNumberFormat="1" applyFont="1" applyFill="1" applyBorder="1" applyAlignment="1">
      <alignment horizontal="center"/>
    </xf>
    <xf numFmtId="1" fontId="49" fillId="36" borderId="24" xfId="0" applyNumberFormat="1" applyFont="1" applyFill="1" applyBorder="1" applyAlignment="1">
      <alignment horizontal="center"/>
    </xf>
    <xf numFmtId="1" fontId="52" fillId="38" borderId="24" xfId="0" applyNumberFormat="1" applyFont="1" applyFill="1" applyBorder="1" applyAlignment="1">
      <alignment horizontal="center"/>
    </xf>
    <xf numFmtId="1" fontId="51" fillId="38" borderId="24" xfId="0" applyNumberFormat="1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49" fontId="49" fillId="0" borderId="24" xfId="0" applyNumberFormat="1" applyFont="1" applyBorder="1" applyAlignment="1">
      <alignment horizontal="center" vertical="center" wrapText="1"/>
    </xf>
    <xf numFmtId="188" fontId="49" fillId="0" borderId="24" xfId="0" applyNumberFormat="1" applyFont="1" applyBorder="1" applyAlignment="1">
      <alignment horizontal="center"/>
    </xf>
    <xf numFmtId="188" fontId="51" fillId="36" borderId="24" xfId="0" applyNumberFormat="1" applyFont="1" applyFill="1" applyBorder="1" applyAlignment="1">
      <alignment horizontal="center"/>
    </xf>
    <xf numFmtId="188" fontId="51" fillId="0" borderId="24" xfId="0" applyNumberFormat="1" applyFont="1" applyBorder="1" applyAlignment="1">
      <alignment horizontal="center"/>
    </xf>
    <xf numFmtId="1" fontId="51" fillId="0" borderId="24" xfId="0" applyNumberFormat="1" applyFont="1" applyBorder="1" applyAlignment="1">
      <alignment horizontal="center" vertical="center"/>
    </xf>
    <xf numFmtId="0" fontId="52" fillId="41" borderId="24" xfId="0" applyFont="1" applyFill="1" applyBorder="1" applyAlignment="1">
      <alignment horizontal="center"/>
    </xf>
    <xf numFmtId="0" fontId="49" fillId="41" borderId="24" xfId="0" applyFont="1" applyFill="1" applyBorder="1" applyAlignment="1">
      <alignment horizontal="center" vertical="center" wrapText="1"/>
    </xf>
    <xf numFmtId="188" fontId="49" fillId="41" borderId="24" xfId="0" applyNumberFormat="1" applyFont="1" applyFill="1" applyBorder="1" applyAlignment="1">
      <alignment horizontal="center"/>
    </xf>
    <xf numFmtId="1" fontId="51" fillId="41" borderId="24" xfId="0" applyNumberFormat="1" applyFont="1" applyFill="1" applyBorder="1" applyAlignment="1">
      <alignment horizontal="center"/>
    </xf>
    <xf numFmtId="1" fontId="51" fillId="37" borderId="24" xfId="0" applyNumberFormat="1" applyFont="1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49" fillId="0" borderId="24" xfId="0" applyFont="1" applyBorder="1" applyAlignment="1">
      <alignment horizontal="center" vertical="center" wrapText="1"/>
    </xf>
    <xf numFmtId="1" fontId="52" fillId="38" borderId="24" xfId="0" applyNumberFormat="1" applyFont="1" applyFill="1" applyBorder="1" applyAlignment="1">
      <alignment horizontal="center" vertical="center"/>
    </xf>
    <xf numFmtId="1" fontId="51" fillId="38" borderId="24" xfId="0" applyNumberFormat="1" applyFont="1" applyFill="1" applyBorder="1" applyAlignment="1">
      <alignment horizontal="center" vertical="center"/>
    </xf>
    <xf numFmtId="1" fontId="51" fillId="37" borderId="24" xfId="0" applyNumberFormat="1" applyFont="1" applyFill="1" applyBorder="1" applyAlignment="1">
      <alignment horizontal="left"/>
    </xf>
    <xf numFmtId="1" fontId="49" fillId="36" borderId="24" xfId="0" applyNumberFormat="1" applyFont="1" applyFill="1" applyBorder="1" applyAlignment="1">
      <alignment horizontal="center" wrapText="1"/>
    </xf>
    <xf numFmtId="1" fontId="49" fillId="36" borderId="24" xfId="0" applyNumberFormat="1" applyFont="1" applyFill="1" applyBorder="1" applyAlignment="1">
      <alignment horizontal="center" vertical="center"/>
    </xf>
    <xf numFmtId="1" fontId="49" fillId="37" borderId="24" xfId="0" applyNumberFormat="1" applyFont="1" applyFill="1" applyBorder="1" applyAlignment="1">
      <alignment horizontal="center" wrapText="1"/>
    </xf>
    <xf numFmtId="1" fontId="49" fillId="0" borderId="24" xfId="0" applyNumberFormat="1" applyFont="1" applyBorder="1" applyAlignment="1">
      <alignment horizontal="center" vertical="center"/>
    </xf>
    <xf numFmtId="0" fontId="61" fillId="36" borderId="24" xfId="0" applyFont="1" applyFill="1" applyBorder="1" applyAlignment="1">
      <alignment horizontal="center"/>
    </xf>
    <xf numFmtId="0" fontId="49" fillId="36" borderId="24" xfId="0" applyFont="1" applyFill="1" applyBorder="1" applyAlignment="1">
      <alignment horizontal="center" wrapText="1"/>
    </xf>
    <xf numFmtId="3" fontId="62" fillId="36" borderId="24" xfId="0" applyNumberFormat="1" applyFont="1" applyFill="1" applyBorder="1" applyAlignment="1">
      <alignment horizontal="center" vertical="center"/>
    </xf>
    <xf numFmtId="1" fontId="49" fillId="0" borderId="0" xfId="0" applyNumberFormat="1" applyFont="1" applyBorder="1" applyAlignment="1">
      <alignment horizontal="left" vertical="center" wrapText="1"/>
    </xf>
    <xf numFmtId="1" fontId="49" fillId="36" borderId="0" xfId="0" applyNumberFormat="1" applyFont="1" applyFill="1" applyBorder="1" applyAlignment="1">
      <alignment horizontal="center" vertical="center"/>
    </xf>
    <xf numFmtId="0" fontId="55" fillId="38" borderId="40" xfId="0" applyFont="1" applyFill="1" applyBorder="1" applyAlignment="1">
      <alignment horizontal="center" vertical="center"/>
    </xf>
    <xf numFmtId="0" fontId="54" fillId="38" borderId="25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" fontId="57" fillId="0" borderId="25" xfId="0" applyNumberFormat="1" applyFont="1" applyBorder="1" applyAlignment="1">
      <alignment horizontal="center"/>
    </xf>
    <xf numFmtId="1" fontId="58" fillId="0" borderId="25" xfId="0" applyNumberFormat="1" applyFont="1" applyBorder="1" applyAlignment="1">
      <alignment horizontal="center"/>
    </xf>
    <xf numFmtId="0" fontId="55" fillId="36" borderId="25" xfId="0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 wrapText="1"/>
    </xf>
    <xf numFmtId="1" fontId="53" fillId="0" borderId="25" xfId="0" applyNumberFormat="1" applyFont="1" applyBorder="1" applyAlignment="1">
      <alignment horizontal="center"/>
    </xf>
    <xf numFmtId="3" fontId="54" fillId="37" borderId="36" xfId="0" applyNumberFormat="1" applyFont="1" applyFill="1" applyBorder="1" applyAlignment="1">
      <alignment horizontal="center"/>
    </xf>
    <xf numFmtId="3" fontId="54" fillId="38" borderId="25" xfId="0" applyNumberFormat="1" applyFont="1" applyFill="1" applyBorder="1" applyAlignment="1">
      <alignment horizontal="center" vertical="center"/>
    </xf>
    <xf numFmtId="0" fontId="58" fillId="36" borderId="28" xfId="0" applyFont="1" applyFill="1" applyBorder="1" applyAlignment="1">
      <alignment horizontal="center"/>
    </xf>
    <xf numFmtId="0" fontId="53" fillId="36" borderId="25" xfId="0" applyFont="1" applyFill="1" applyBorder="1" applyAlignment="1">
      <alignment horizontal="center" wrapText="1"/>
    </xf>
    <xf numFmtId="3" fontId="57" fillId="36" borderId="25" xfId="0" applyNumberFormat="1" applyFont="1" applyFill="1" applyBorder="1" applyAlignment="1">
      <alignment horizontal="center" vertical="center"/>
    </xf>
    <xf numFmtId="0" fontId="54" fillId="37" borderId="40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" fontId="51" fillId="34" borderId="41" xfId="0" applyNumberFormat="1" applyFont="1" applyFill="1" applyBorder="1" applyAlignment="1">
      <alignment horizontal="center" vertical="top" wrapText="1"/>
    </xf>
    <xf numFmtId="1" fontId="51" fillId="34" borderId="42" xfId="0" applyNumberFormat="1" applyFont="1" applyFill="1" applyBorder="1" applyAlignment="1">
      <alignment horizontal="center" vertical="top" wrapText="1"/>
    </xf>
    <xf numFmtId="1" fontId="54" fillId="37" borderId="25" xfId="0" applyNumberFormat="1" applyFont="1" applyFill="1" applyBorder="1" applyAlignment="1">
      <alignment horizontal="center" wrapText="1"/>
    </xf>
    <xf numFmtId="1" fontId="54" fillId="37" borderId="40" xfId="0" applyNumberFormat="1" applyFont="1" applyFill="1" applyBorder="1" applyAlignment="1">
      <alignment horizontal="center"/>
    </xf>
    <xf numFmtId="0" fontId="51" fillId="37" borderId="24" xfId="0" applyFont="1" applyFill="1" applyBorder="1" applyAlignment="1">
      <alignment horizontal="center" wrapText="1"/>
    </xf>
    <xf numFmtId="1" fontId="55" fillId="40" borderId="0" xfId="0" applyNumberFormat="1" applyFont="1" applyFill="1" applyBorder="1" applyAlignment="1">
      <alignment horizontal="center"/>
    </xf>
    <xf numFmtId="1" fontId="54" fillId="40" borderId="31" xfId="0" applyNumberFormat="1" applyFont="1" applyFill="1" applyBorder="1" applyAlignment="1">
      <alignment horizontal="center"/>
    </xf>
    <xf numFmtId="1" fontId="54" fillId="40" borderId="39" xfId="0" applyNumberFormat="1" applyFont="1" applyFill="1" applyBorder="1" applyAlignment="1">
      <alignment horizontal="center"/>
    </xf>
    <xf numFmtId="1" fontId="54" fillId="40" borderId="4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22">
      <selection activeCell="C35" sqref="C35:L35"/>
    </sheetView>
  </sheetViews>
  <sheetFormatPr defaultColWidth="9.140625" defaultRowHeight="12.75"/>
  <cols>
    <col min="1" max="1" width="4.00390625" style="1" customWidth="1"/>
    <col min="2" max="2" width="41.710937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56</v>
      </c>
      <c r="K1" s="2"/>
    </row>
    <row r="2" ht="11.25">
      <c r="B2" s="1" t="s">
        <v>1</v>
      </c>
    </row>
    <row r="3" spans="3:11" ht="11.25">
      <c r="C3" s="135" t="s">
        <v>54</v>
      </c>
      <c r="D3" s="135"/>
      <c r="E3" s="135"/>
      <c r="F3" s="135"/>
      <c r="G3" s="135"/>
      <c r="H3" s="135"/>
      <c r="I3" s="135"/>
      <c r="J3" s="135"/>
      <c r="K3" s="135"/>
    </row>
    <row r="4" ht="3" customHeight="1" thickBot="1"/>
    <row r="5" spans="1:12" ht="21.75" customHeight="1" thickBot="1">
      <c r="A5" s="136" t="s">
        <v>2</v>
      </c>
      <c r="B5" s="137"/>
      <c r="C5" s="3" t="s">
        <v>3</v>
      </c>
      <c r="D5" s="4" t="s">
        <v>4</v>
      </c>
      <c r="E5" s="10"/>
      <c r="F5" s="19"/>
      <c r="G5" s="19"/>
      <c r="H5" s="19" t="s">
        <v>55</v>
      </c>
      <c r="I5" s="19"/>
      <c r="J5" s="19"/>
      <c r="K5" s="19"/>
      <c r="L5" s="20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7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2" t="s">
        <v>8</v>
      </c>
      <c r="G7" s="7"/>
      <c r="H7" s="7"/>
      <c r="I7" s="7"/>
      <c r="J7" s="7"/>
      <c r="K7" s="7"/>
      <c r="L7" s="17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7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1" t="s">
        <v>11</v>
      </c>
      <c r="G9" s="21" t="s">
        <v>12</v>
      </c>
      <c r="H9" s="21" t="s">
        <v>13</v>
      </c>
      <c r="I9" s="21" t="s">
        <v>48</v>
      </c>
      <c r="J9" s="21" t="s">
        <v>7</v>
      </c>
      <c r="K9" s="10" t="s">
        <v>14</v>
      </c>
      <c r="L9" s="17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7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7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7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7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8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1">
        <v>3</v>
      </c>
      <c r="E15" s="21" t="s">
        <v>32</v>
      </c>
      <c r="F15" s="21" t="s">
        <v>33</v>
      </c>
      <c r="G15" s="21" t="s">
        <v>34</v>
      </c>
      <c r="H15" s="13" t="s">
        <v>35</v>
      </c>
      <c r="I15" s="21" t="s">
        <v>36</v>
      </c>
      <c r="J15" s="21" t="s">
        <v>37</v>
      </c>
      <c r="K15" s="13" t="s">
        <v>38</v>
      </c>
      <c r="L15" s="20" t="s">
        <v>39</v>
      </c>
    </row>
    <row r="16" spans="1:12" s="14" customFormat="1" ht="25.5" customHeight="1">
      <c r="A16" s="138" t="s">
        <v>47</v>
      </c>
      <c r="B16" s="139"/>
      <c r="C16" s="23">
        <f>C17</f>
        <v>515865</v>
      </c>
      <c r="D16" s="23">
        <f aca="true" t="shared" si="0" ref="D16:L16">D17</f>
        <v>-295300</v>
      </c>
      <c r="E16" s="23">
        <f t="shared" si="0"/>
        <v>-295300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-295300</v>
      </c>
      <c r="K16" s="23">
        <f t="shared" si="0"/>
        <v>-295300</v>
      </c>
      <c r="L16" s="23">
        <f t="shared" si="0"/>
        <v>0</v>
      </c>
    </row>
    <row r="17" spans="1:12" s="14" customFormat="1" ht="19.5" customHeight="1">
      <c r="A17" s="33"/>
      <c r="B17" s="33" t="s">
        <v>46</v>
      </c>
      <c r="C17" s="23">
        <f aca="true" t="shared" si="1" ref="C17:L17">C29+C32+C39+C21+C47+C52+C62+C58</f>
        <v>515865</v>
      </c>
      <c r="D17" s="23">
        <f t="shared" si="1"/>
        <v>-295300</v>
      </c>
      <c r="E17" s="23">
        <f t="shared" si="1"/>
        <v>-295300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-295300</v>
      </c>
      <c r="K17" s="23">
        <f t="shared" si="1"/>
        <v>-295300</v>
      </c>
      <c r="L17" s="23">
        <f t="shared" si="1"/>
        <v>0</v>
      </c>
    </row>
    <row r="18" spans="1:12" s="14" customFormat="1" ht="15.75" customHeight="1">
      <c r="A18" s="34" t="s">
        <v>40</v>
      </c>
      <c r="B18" s="35" t="s">
        <v>41</v>
      </c>
      <c r="C18" s="23">
        <f>C22+C33+C40+Q62+C48+C63</f>
        <v>0</v>
      </c>
      <c r="D18" s="23">
        <f aca="true" t="shared" si="2" ref="D18:L18">D22+D33+D40+R62+D48+D63</f>
        <v>-676400</v>
      </c>
      <c r="E18" s="23">
        <f t="shared" si="2"/>
        <v>-676400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-676400</v>
      </c>
      <c r="K18" s="23">
        <f t="shared" si="2"/>
        <v>-676400</v>
      </c>
      <c r="L18" s="23">
        <f t="shared" si="2"/>
        <v>0</v>
      </c>
    </row>
    <row r="19" spans="1:12" s="14" customFormat="1" ht="12.75" customHeight="1">
      <c r="A19" s="34" t="s">
        <v>42</v>
      </c>
      <c r="B19" s="34" t="s">
        <v>43</v>
      </c>
      <c r="C19" s="23">
        <f>C41+C53</f>
        <v>0</v>
      </c>
      <c r="D19" s="23">
        <f aca="true" t="shared" si="3" ref="D19:L19">D41+D53</f>
        <v>172000</v>
      </c>
      <c r="E19" s="23">
        <f t="shared" si="3"/>
        <v>172000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172000</v>
      </c>
      <c r="K19" s="23">
        <f t="shared" si="3"/>
        <v>172000</v>
      </c>
      <c r="L19" s="23">
        <f t="shared" si="3"/>
        <v>0</v>
      </c>
    </row>
    <row r="20" spans="1:12" s="15" customFormat="1" ht="14.25" customHeight="1">
      <c r="A20" s="36" t="s">
        <v>44</v>
      </c>
      <c r="B20" s="34" t="s">
        <v>45</v>
      </c>
      <c r="C20" s="24">
        <f>C35+C43+C24+C30+C50+C66+C55+C59</f>
        <v>515865</v>
      </c>
      <c r="D20" s="24">
        <f aca="true" t="shared" si="4" ref="D20:L20">D35+D43+D24+D30+D50+D66+D55+D59</f>
        <v>209100</v>
      </c>
      <c r="E20" s="24">
        <f t="shared" si="4"/>
        <v>209100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209100</v>
      </c>
      <c r="K20" s="24">
        <f t="shared" si="4"/>
        <v>209100</v>
      </c>
      <c r="L20" s="24">
        <f t="shared" si="4"/>
        <v>0</v>
      </c>
    </row>
    <row r="21" spans="1:12" s="15" customFormat="1" ht="14.25" customHeight="1">
      <c r="A21" s="141" t="s">
        <v>65</v>
      </c>
      <c r="B21" s="141"/>
      <c r="C21" s="37">
        <f>C22+C24</f>
        <v>40000</v>
      </c>
      <c r="D21" s="37">
        <f aca="true" t="shared" si="5" ref="D21:L21">D22+D24</f>
        <v>-378000</v>
      </c>
      <c r="E21" s="37">
        <f t="shared" si="5"/>
        <v>-378000</v>
      </c>
      <c r="F21" s="37">
        <f t="shared" si="5"/>
        <v>0</v>
      </c>
      <c r="G21" s="37">
        <f t="shared" si="5"/>
        <v>0</v>
      </c>
      <c r="H21" s="37">
        <f t="shared" si="5"/>
        <v>0</v>
      </c>
      <c r="I21" s="37">
        <f t="shared" si="5"/>
        <v>0</v>
      </c>
      <c r="J21" s="37">
        <f t="shared" si="5"/>
        <v>-378000</v>
      </c>
      <c r="K21" s="37">
        <f t="shared" si="5"/>
        <v>-378000</v>
      </c>
      <c r="L21" s="37">
        <f t="shared" si="5"/>
        <v>0</v>
      </c>
    </row>
    <row r="22" spans="1:12" s="15" customFormat="1" ht="14.25" customHeight="1">
      <c r="A22" s="38" t="s">
        <v>40</v>
      </c>
      <c r="B22" s="39" t="s">
        <v>41</v>
      </c>
      <c r="C22" s="39">
        <f aca="true" t="shared" si="6" ref="C22:L22">C23</f>
        <v>0</v>
      </c>
      <c r="D22" s="39">
        <f t="shared" si="6"/>
        <v>-390000</v>
      </c>
      <c r="E22" s="39">
        <f t="shared" si="6"/>
        <v>-390000</v>
      </c>
      <c r="F22" s="39">
        <f t="shared" si="6"/>
        <v>0</v>
      </c>
      <c r="G22" s="39">
        <f t="shared" si="6"/>
        <v>0</v>
      </c>
      <c r="H22" s="39">
        <f t="shared" si="6"/>
        <v>0</v>
      </c>
      <c r="I22" s="39">
        <f t="shared" si="6"/>
        <v>0</v>
      </c>
      <c r="J22" s="39">
        <f t="shared" si="6"/>
        <v>-390000</v>
      </c>
      <c r="K22" s="39">
        <f t="shared" si="6"/>
        <v>-390000</v>
      </c>
      <c r="L22" s="39">
        <f t="shared" si="6"/>
        <v>0</v>
      </c>
    </row>
    <row r="23" spans="1:12" s="15" customFormat="1" ht="33.75" customHeight="1">
      <c r="A23" s="60"/>
      <c r="B23" s="61" t="s">
        <v>66</v>
      </c>
      <c r="C23" s="62"/>
      <c r="D23" s="62">
        <v>-390000</v>
      </c>
      <c r="E23" s="62">
        <v>-390000</v>
      </c>
      <c r="F23" s="62"/>
      <c r="G23" s="62"/>
      <c r="H23" s="62"/>
      <c r="I23" s="62"/>
      <c r="J23" s="62">
        <f>E23</f>
        <v>-390000</v>
      </c>
      <c r="K23" s="62">
        <f>J23</f>
        <v>-390000</v>
      </c>
      <c r="L23" s="62"/>
    </row>
    <row r="24" spans="1:12" s="15" customFormat="1" ht="33.75" customHeight="1">
      <c r="A24" s="58" t="s">
        <v>44</v>
      </c>
      <c r="B24" s="59" t="s">
        <v>45</v>
      </c>
      <c r="C24" s="59">
        <f>C25+C26+C27+C28</f>
        <v>40000</v>
      </c>
      <c r="D24" s="59">
        <f aca="true" t="shared" si="7" ref="D24:L24">D25+D26+D27+D28</f>
        <v>12000</v>
      </c>
      <c r="E24" s="59">
        <f t="shared" si="7"/>
        <v>12000</v>
      </c>
      <c r="F24" s="59">
        <f t="shared" si="7"/>
        <v>0</v>
      </c>
      <c r="G24" s="59">
        <f t="shared" si="7"/>
        <v>0</v>
      </c>
      <c r="H24" s="59">
        <f t="shared" si="7"/>
        <v>0</v>
      </c>
      <c r="I24" s="59">
        <f t="shared" si="7"/>
        <v>0</v>
      </c>
      <c r="J24" s="59">
        <f t="shared" si="7"/>
        <v>12000</v>
      </c>
      <c r="K24" s="59">
        <f t="shared" si="7"/>
        <v>12000</v>
      </c>
      <c r="L24" s="59">
        <f t="shared" si="7"/>
        <v>0</v>
      </c>
    </row>
    <row r="25" spans="1:12" s="15" customFormat="1" ht="15" customHeight="1">
      <c r="A25" s="66"/>
      <c r="B25" s="63" t="s">
        <v>69</v>
      </c>
      <c r="C25" s="64">
        <v>-9500</v>
      </c>
      <c r="D25" s="64">
        <v>-9500</v>
      </c>
      <c r="E25" s="64">
        <v>-9500</v>
      </c>
      <c r="F25" s="64"/>
      <c r="G25" s="64"/>
      <c r="H25" s="64"/>
      <c r="I25" s="64"/>
      <c r="J25" s="62">
        <v>-9500</v>
      </c>
      <c r="K25" s="65">
        <v>-9500</v>
      </c>
      <c r="L25" s="64"/>
    </row>
    <row r="26" spans="1:12" s="15" customFormat="1" ht="30.75" customHeight="1">
      <c r="A26" s="67"/>
      <c r="B26" s="68" t="s">
        <v>70</v>
      </c>
      <c r="C26" s="69">
        <v>6500</v>
      </c>
      <c r="D26" s="69">
        <v>6500</v>
      </c>
      <c r="E26" s="69">
        <v>6500</v>
      </c>
      <c r="F26" s="69"/>
      <c r="G26" s="69"/>
      <c r="H26" s="69"/>
      <c r="I26" s="69"/>
      <c r="J26" s="69">
        <v>6500</v>
      </c>
      <c r="K26" s="69">
        <v>6500</v>
      </c>
      <c r="L26" s="69"/>
    </row>
    <row r="27" spans="1:12" s="15" customFormat="1" ht="33.75" customHeight="1">
      <c r="A27" s="66"/>
      <c r="B27" s="61" t="s">
        <v>67</v>
      </c>
      <c r="C27" s="64">
        <v>33000</v>
      </c>
      <c r="D27" s="64">
        <v>5000</v>
      </c>
      <c r="E27" s="64">
        <v>5000</v>
      </c>
      <c r="F27" s="64"/>
      <c r="G27" s="64"/>
      <c r="H27" s="64"/>
      <c r="I27" s="64"/>
      <c r="J27" s="62">
        <v>5000</v>
      </c>
      <c r="K27" s="62">
        <v>5000</v>
      </c>
      <c r="L27" s="64"/>
    </row>
    <row r="28" spans="1:12" s="15" customFormat="1" ht="30.75" customHeight="1">
      <c r="A28" s="66"/>
      <c r="B28" s="61" t="s">
        <v>68</v>
      </c>
      <c r="C28" s="64">
        <v>10000</v>
      </c>
      <c r="D28" s="64">
        <v>10000</v>
      </c>
      <c r="E28" s="64">
        <v>10000</v>
      </c>
      <c r="F28" s="64"/>
      <c r="G28" s="64"/>
      <c r="H28" s="64"/>
      <c r="I28" s="64"/>
      <c r="J28" s="62">
        <v>10000</v>
      </c>
      <c r="K28" s="62">
        <v>10000</v>
      </c>
      <c r="L28" s="64"/>
    </row>
    <row r="29" spans="1:12" s="15" customFormat="1" ht="14.25" customHeight="1">
      <c r="A29" s="40" t="s">
        <v>57</v>
      </c>
      <c r="B29" s="41"/>
      <c r="C29" s="42">
        <f aca="true" t="shared" si="8" ref="C29:L30">C30</f>
        <v>20000</v>
      </c>
      <c r="D29" s="42">
        <f t="shared" si="8"/>
        <v>20000</v>
      </c>
      <c r="E29" s="42">
        <f t="shared" si="8"/>
        <v>20000</v>
      </c>
      <c r="F29" s="42">
        <f t="shared" si="8"/>
        <v>0</v>
      </c>
      <c r="G29" s="42">
        <f t="shared" si="8"/>
        <v>0</v>
      </c>
      <c r="H29" s="42">
        <f t="shared" si="8"/>
        <v>0</v>
      </c>
      <c r="I29" s="42">
        <f t="shared" si="8"/>
        <v>0</v>
      </c>
      <c r="J29" s="42">
        <f t="shared" si="8"/>
        <v>20000</v>
      </c>
      <c r="K29" s="42">
        <f t="shared" si="8"/>
        <v>20000</v>
      </c>
      <c r="L29" s="42">
        <f t="shared" si="8"/>
        <v>0</v>
      </c>
    </row>
    <row r="30" spans="1:12" s="15" customFormat="1" ht="14.25" customHeight="1">
      <c r="A30" s="43" t="s">
        <v>44</v>
      </c>
      <c r="B30" s="44" t="s">
        <v>45</v>
      </c>
      <c r="C30" s="27">
        <f>C31</f>
        <v>20000</v>
      </c>
      <c r="D30" s="27">
        <f t="shared" si="8"/>
        <v>20000</v>
      </c>
      <c r="E30" s="27">
        <f t="shared" si="8"/>
        <v>20000</v>
      </c>
      <c r="F30" s="27">
        <f t="shared" si="8"/>
        <v>0</v>
      </c>
      <c r="G30" s="27">
        <f t="shared" si="8"/>
        <v>0</v>
      </c>
      <c r="H30" s="27">
        <f t="shared" si="8"/>
        <v>0</v>
      </c>
      <c r="I30" s="27">
        <f t="shared" si="8"/>
        <v>0</v>
      </c>
      <c r="J30" s="27">
        <f t="shared" si="8"/>
        <v>20000</v>
      </c>
      <c r="K30" s="27">
        <f t="shared" si="8"/>
        <v>20000</v>
      </c>
      <c r="L30" s="27">
        <f t="shared" si="8"/>
        <v>0</v>
      </c>
    </row>
    <row r="31" spans="1:12" s="15" customFormat="1" ht="14.25" customHeight="1">
      <c r="A31" s="45"/>
      <c r="B31" s="46" t="s">
        <v>93</v>
      </c>
      <c r="C31" s="28">
        <v>20000</v>
      </c>
      <c r="D31" s="28">
        <v>20000</v>
      </c>
      <c r="E31" s="27">
        <v>20000</v>
      </c>
      <c r="F31" s="28"/>
      <c r="G31" s="28"/>
      <c r="H31" s="28"/>
      <c r="I31" s="28"/>
      <c r="J31" s="29">
        <v>20000</v>
      </c>
      <c r="K31" s="30">
        <v>20000</v>
      </c>
      <c r="L31" s="27"/>
    </row>
    <row r="32" spans="1:12" s="15" customFormat="1" ht="14.25" customHeight="1">
      <c r="A32" s="47" t="s">
        <v>58</v>
      </c>
      <c r="B32" s="48"/>
      <c r="C32" s="49">
        <f aca="true" t="shared" si="9" ref="C32:L32">C33+C35</f>
        <v>148765</v>
      </c>
      <c r="D32" s="49">
        <f t="shared" si="9"/>
        <v>-20000</v>
      </c>
      <c r="E32" s="49">
        <f t="shared" si="9"/>
        <v>-20000</v>
      </c>
      <c r="F32" s="49">
        <f t="shared" si="9"/>
        <v>0</v>
      </c>
      <c r="G32" s="49">
        <f t="shared" si="9"/>
        <v>0</v>
      </c>
      <c r="H32" s="49">
        <f t="shared" si="9"/>
        <v>0</v>
      </c>
      <c r="I32" s="49">
        <f t="shared" si="9"/>
        <v>0</v>
      </c>
      <c r="J32" s="49">
        <f t="shared" si="9"/>
        <v>-20000</v>
      </c>
      <c r="K32" s="49">
        <f t="shared" si="9"/>
        <v>-20000</v>
      </c>
      <c r="L32" s="49">
        <f t="shared" si="9"/>
        <v>0</v>
      </c>
    </row>
    <row r="33" spans="1:12" s="15" customFormat="1" ht="14.25" customHeight="1">
      <c r="A33" s="50" t="s">
        <v>40</v>
      </c>
      <c r="B33" s="39" t="s">
        <v>59</v>
      </c>
      <c r="C33" s="39">
        <f>C34</f>
        <v>0</v>
      </c>
      <c r="D33" s="39">
        <f aca="true" t="shared" si="10" ref="D33:L33">D34</f>
        <v>-80000</v>
      </c>
      <c r="E33" s="39">
        <f t="shared" si="10"/>
        <v>-80000</v>
      </c>
      <c r="F33" s="39">
        <f t="shared" si="10"/>
        <v>0</v>
      </c>
      <c r="G33" s="39">
        <f t="shared" si="10"/>
        <v>0</v>
      </c>
      <c r="H33" s="39">
        <f t="shared" si="10"/>
        <v>0</v>
      </c>
      <c r="I33" s="39">
        <f t="shared" si="10"/>
        <v>0</v>
      </c>
      <c r="J33" s="39">
        <f t="shared" si="10"/>
        <v>-80000</v>
      </c>
      <c r="K33" s="39">
        <f t="shared" si="10"/>
        <v>-80000</v>
      </c>
      <c r="L33" s="39">
        <f t="shared" si="10"/>
        <v>0</v>
      </c>
    </row>
    <row r="34" spans="1:12" s="15" customFormat="1" ht="25.5" customHeight="1">
      <c r="A34" s="51"/>
      <c r="B34" s="52" t="s">
        <v>60</v>
      </c>
      <c r="C34" s="53"/>
      <c r="D34" s="53">
        <v>-80000</v>
      </c>
      <c r="E34" s="53">
        <v>-80000</v>
      </c>
      <c r="F34" s="53"/>
      <c r="G34" s="53"/>
      <c r="H34" s="53"/>
      <c r="I34" s="53"/>
      <c r="J34" s="53">
        <v>-80000</v>
      </c>
      <c r="K34" s="53">
        <v>-80000</v>
      </c>
      <c r="L34" s="53"/>
    </row>
    <row r="35" spans="1:12" s="15" customFormat="1" ht="14.25" customHeight="1">
      <c r="A35" s="54" t="s">
        <v>44</v>
      </c>
      <c r="B35" s="55" t="s">
        <v>45</v>
      </c>
      <c r="C35" s="56">
        <f>C38+C37+C36</f>
        <v>148765</v>
      </c>
      <c r="D35" s="56">
        <f aca="true" t="shared" si="11" ref="D35:L35">D38+D37+D36</f>
        <v>60000</v>
      </c>
      <c r="E35" s="56">
        <f t="shared" si="11"/>
        <v>60000</v>
      </c>
      <c r="F35" s="56">
        <f t="shared" si="11"/>
        <v>0</v>
      </c>
      <c r="G35" s="56">
        <f t="shared" si="11"/>
        <v>0</v>
      </c>
      <c r="H35" s="56">
        <f t="shared" si="11"/>
        <v>0</v>
      </c>
      <c r="I35" s="56">
        <f t="shared" si="11"/>
        <v>0</v>
      </c>
      <c r="J35" s="56">
        <f t="shared" si="11"/>
        <v>60000</v>
      </c>
      <c r="K35" s="56">
        <f t="shared" si="11"/>
        <v>60000</v>
      </c>
      <c r="L35" s="56">
        <f t="shared" si="11"/>
        <v>0</v>
      </c>
    </row>
    <row r="36" spans="1:12" s="15" customFormat="1" ht="14.25" customHeight="1">
      <c r="A36" s="143"/>
      <c r="B36" s="144" t="s">
        <v>98</v>
      </c>
      <c r="C36" s="145">
        <v>103765</v>
      </c>
      <c r="D36" s="145">
        <v>15000</v>
      </c>
      <c r="E36" s="145">
        <v>15000</v>
      </c>
      <c r="F36" s="145"/>
      <c r="G36" s="145"/>
      <c r="H36" s="145"/>
      <c r="I36" s="145"/>
      <c r="J36" s="145">
        <v>15000</v>
      </c>
      <c r="K36" s="146">
        <v>15000</v>
      </c>
      <c r="L36" s="145"/>
    </row>
    <row r="37" spans="1:12" s="15" customFormat="1" ht="14.25" customHeight="1">
      <c r="A37" s="76"/>
      <c r="B37" s="77" t="s">
        <v>72</v>
      </c>
      <c r="C37" s="26">
        <v>15000</v>
      </c>
      <c r="D37" s="26">
        <v>15000</v>
      </c>
      <c r="E37" s="26">
        <v>15000</v>
      </c>
      <c r="F37" s="26"/>
      <c r="G37" s="26"/>
      <c r="H37" s="26"/>
      <c r="I37" s="26"/>
      <c r="J37" s="26">
        <v>15000</v>
      </c>
      <c r="K37" s="78">
        <v>15000</v>
      </c>
      <c r="L37" s="79"/>
    </row>
    <row r="38" spans="1:12" s="15" customFormat="1" ht="19.5" customHeight="1">
      <c r="A38" s="70"/>
      <c r="B38" s="71" t="s">
        <v>71</v>
      </c>
      <c r="C38" s="72">
        <v>30000</v>
      </c>
      <c r="D38" s="72">
        <v>30000</v>
      </c>
      <c r="E38" s="72">
        <v>30000</v>
      </c>
      <c r="F38" s="72"/>
      <c r="G38" s="72"/>
      <c r="H38" s="72"/>
      <c r="I38" s="72"/>
      <c r="J38" s="73">
        <v>30000</v>
      </c>
      <c r="K38" s="74">
        <v>30000</v>
      </c>
      <c r="L38" s="75"/>
    </row>
    <row r="39" spans="1:12" s="15" customFormat="1" ht="14.25" customHeight="1">
      <c r="A39" s="140" t="s">
        <v>61</v>
      </c>
      <c r="B39" s="140"/>
      <c r="C39" s="31">
        <f>C40+C41+C43</f>
        <v>401000</v>
      </c>
      <c r="D39" s="31">
        <f>D40+D41+D43</f>
        <v>260000</v>
      </c>
      <c r="E39" s="31">
        <f aca="true" t="shared" si="12" ref="E39:L39">E40+E41+E43</f>
        <v>260000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260000</v>
      </c>
      <c r="K39" s="31">
        <f t="shared" si="12"/>
        <v>260000</v>
      </c>
      <c r="L39" s="31">
        <f t="shared" si="12"/>
        <v>0</v>
      </c>
    </row>
    <row r="40" spans="1:12" s="15" customFormat="1" ht="14.25" customHeight="1">
      <c r="A40" s="57" t="s">
        <v>40</v>
      </c>
      <c r="B40" s="57" t="s">
        <v>59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</row>
    <row r="41" spans="1:12" s="15" customFormat="1" ht="14.25" customHeight="1">
      <c r="A41" s="86" t="s">
        <v>62</v>
      </c>
      <c r="B41" s="56" t="s">
        <v>63</v>
      </c>
      <c r="C41" s="87">
        <f>C42</f>
        <v>0</v>
      </c>
      <c r="D41" s="87">
        <f aca="true" t="shared" si="13" ref="D41:L41">D42</f>
        <v>57000</v>
      </c>
      <c r="E41" s="87">
        <f t="shared" si="13"/>
        <v>57000</v>
      </c>
      <c r="F41" s="87">
        <f t="shared" si="13"/>
        <v>0</v>
      </c>
      <c r="G41" s="87">
        <f t="shared" si="13"/>
        <v>0</v>
      </c>
      <c r="H41" s="87">
        <f t="shared" si="13"/>
        <v>0</v>
      </c>
      <c r="I41" s="87">
        <f t="shared" si="13"/>
        <v>0</v>
      </c>
      <c r="J41" s="87">
        <f t="shared" si="13"/>
        <v>57000</v>
      </c>
      <c r="K41" s="87">
        <f t="shared" si="13"/>
        <v>57000</v>
      </c>
      <c r="L41" s="87">
        <f t="shared" si="13"/>
        <v>0</v>
      </c>
    </row>
    <row r="42" spans="1:12" s="15" customFormat="1" ht="42" customHeight="1">
      <c r="A42" s="88"/>
      <c r="B42" s="89" t="s">
        <v>64</v>
      </c>
      <c r="C42" s="90"/>
      <c r="D42" s="90">
        <v>57000</v>
      </c>
      <c r="E42" s="91">
        <f>D42</f>
        <v>57000</v>
      </c>
      <c r="F42" s="90"/>
      <c r="G42" s="90"/>
      <c r="H42" s="90"/>
      <c r="I42" s="90"/>
      <c r="J42" s="92">
        <f>K42+L42</f>
        <v>57000</v>
      </c>
      <c r="K42" s="90">
        <f>D42</f>
        <v>57000</v>
      </c>
      <c r="L42" s="88"/>
    </row>
    <row r="43" spans="1:12" s="15" customFormat="1" ht="14.25" customHeight="1">
      <c r="A43" s="93" t="s">
        <v>44</v>
      </c>
      <c r="B43" s="94" t="s">
        <v>45</v>
      </c>
      <c r="C43" s="94">
        <f>C44+C45+C46</f>
        <v>401000</v>
      </c>
      <c r="D43" s="94">
        <f aca="true" t="shared" si="14" ref="D43:L43">D44+D45+D46</f>
        <v>203000</v>
      </c>
      <c r="E43" s="94">
        <f t="shared" si="14"/>
        <v>203000</v>
      </c>
      <c r="F43" s="94">
        <f t="shared" si="14"/>
        <v>0</v>
      </c>
      <c r="G43" s="94">
        <f t="shared" si="14"/>
        <v>0</v>
      </c>
      <c r="H43" s="94">
        <f t="shared" si="14"/>
        <v>0</v>
      </c>
      <c r="I43" s="94">
        <f t="shared" si="14"/>
        <v>0</v>
      </c>
      <c r="J43" s="94">
        <f t="shared" si="14"/>
        <v>203000</v>
      </c>
      <c r="K43" s="94">
        <f t="shared" si="14"/>
        <v>203000</v>
      </c>
      <c r="L43" s="94">
        <f t="shared" si="14"/>
        <v>0</v>
      </c>
    </row>
    <row r="44" spans="1:12" s="15" customFormat="1" ht="36.75" customHeight="1">
      <c r="A44" s="95"/>
      <c r="B44" s="96" t="s">
        <v>73</v>
      </c>
      <c r="C44" s="97">
        <v>1000</v>
      </c>
      <c r="D44" s="97">
        <v>3000</v>
      </c>
      <c r="E44" s="98">
        <v>3000</v>
      </c>
      <c r="F44" s="99"/>
      <c r="G44" s="99"/>
      <c r="H44" s="99"/>
      <c r="I44" s="99"/>
      <c r="J44" s="97">
        <v>3000</v>
      </c>
      <c r="K44" s="97">
        <v>3000</v>
      </c>
      <c r="L44" s="100"/>
    </row>
    <row r="45" spans="1:12" s="15" customFormat="1" ht="30" customHeight="1">
      <c r="A45" s="101"/>
      <c r="B45" s="102" t="s">
        <v>90</v>
      </c>
      <c r="C45" s="103">
        <v>100000</v>
      </c>
      <c r="D45" s="103">
        <v>80000</v>
      </c>
      <c r="E45" s="103">
        <v>80000</v>
      </c>
      <c r="F45" s="103"/>
      <c r="G45" s="103"/>
      <c r="H45" s="103"/>
      <c r="I45" s="103"/>
      <c r="J45" s="103">
        <v>80000</v>
      </c>
      <c r="K45" s="103">
        <v>80000</v>
      </c>
      <c r="L45" s="104"/>
    </row>
    <row r="46" spans="1:19" s="15" customFormat="1" ht="14.25" customHeight="1">
      <c r="A46" s="101"/>
      <c r="B46" s="102" t="s">
        <v>74</v>
      </c>
      <c r="C46" s="103">
        <v>300000</v>
      </c>
      <c r="D46" s="103">
        <v>120000</v>
      </c>
      <c r="E46" s="103">
        <v>120000</v>
      </c>
      <c r="F46" s="103"/>
      <c r="G46" s="103"/>
      <c r="H46" s="103"/>
      <c r="I46" s="103"/>
      <c r="J46" s="103">
        <v>120000</v>
      </c>
      <c r="K46" s="103">
        <v>120000</v>
      </c>
      <c r="L46" s="104"/>
      <c r="M46" s="80"/>
      <c r="N46" s="80"/>
      <c r="O46" s="80"/>
      <c r="P46" s="80"/>
      <c r="Q46" s="80"/>
      <c r="R46" s="80"/>
      <c r="S46" s="80"/>
    </row>
    <row r="47" spans="1:12" s="15" customFormat="1" ht="14.25" customHeight="1">
      <c r="A47" s="142" t="s">
        <v>75</v>
      </c>
      <c r="B47" s="142"/>
      <c r="C47" s="105">
        <f>C48+C50</f>
        <v>0</v>
      </c>
      <c r="D47" s="105">
        <f>D48+D50</f>
        <v>-126400</v>
      </c>
      <c r="E47" s="105">
        <f aca="true" t="shared" si="15" ref="E47:L47">E48+E50</f>
        <v>-126400</v>
      </c>
      <c r="F47" s="105">
        <f t="shared" si="15"/>
        <v>0</v>
      </c>
      <c r="G47" s="105">
        <f t="shared" si="15"/>
        <v>0</v>
      </c>
      <c r="H47" s="105">
        <f t="shared" si="15"/>
        <v>0</v>
      </c>
      <c r="I47" s="105">
        <f t="shared" si="15"/>
        <v>0</v>
      </c>
      <c r="J47" s="105">
        <f t="shared" si="15"/>
        <v>-126400</v>
      </c>
      <c r="K47" s="105">
        <f t="shared" si="15"/>
        <v>-126400</v>
      </c>
      <c r="L47" s="105">
        <f t="shared" si="15"/>
        <v>0</v>
      </c>
    </row>
    <row r="48" spans="1:12" s="15" customFormat="1" ht="14.25" customHeight="1">
      <c r="A48" s="106" t="s">
        <v>76</v>
      </c>
      <c r="B48" s="106" t="s">
        <v>41</v>
      </c>
      <c r="C48" s="91">
        <f aca="true" t="shared" si="16" ref="C48:L48">C49</f>
        <v>0</v>
      </c>
      <c r="D48" s="91">
        <f t="shared" si="16"/>
        <v>-136400</v>
      </c>
      <c r="E48" s="91">
        <f t="shared" si="16"/>
        <v>-136400</v>
      </c>
      <c r="F48" s="91">
        <f t="shared" si="16"/>
        <v>0</v>
      </c>
      <c r="G48" s="91">
        <f t="shared" si="16"/>
        <v>0</v>
      </c>
      <c r="H48" s="91">
        <f t="shared" si="16"/>
        <v>0</v>
      </c>
      <c r="I48" s="91">
        <f t="shared" si="16"/>
        <v>0</v>
      </c>
      <c r="J48" s="91">
        <f t="shared" si="16"/>
        <v>-136400</v>
      </c>
      <c r="K48" s="91">
        <f t="shared" si="16"/>
        <v>-136400</v>
      </c>
      <c r="L48" s="91">
        <f t="shared" si="16"/>
        <v>0</v>
      </c>
    </row>
    <row r="49" spans="1:12" s="15" customFormat="1" ht="28.5" customHeight="1">
      <c r="A49" s="106"/>
      <c r="B49" s="107" t="s">
        <v>77</v>
      </c>
      <c r="C49" s="90"/>
      <c r="D49" s="90">
        <v>-136400</v>
      </c>
      <c r="E49" s="90">
        <v>-136400</v>
      </c>
      <c r="F49" s="90"/>
      <c r="G49" s="90"/>
      <c r="H49" s="90"/>
      <c r="I49" s="90"/>
      <c r="J49" s="90">
        <v>-136400</v>
      </c>
      <c r="K49" s="90">
        <f>J49</f>
        <v>-136400</v>
      </c>
      <c r="L49" s="88"/>
    </row>
    <row r="50" spans="1:12" s="15" customFormat="1" ht="14.25" customHeight="1">
      <c r="A50" s="108" t="s">
        <v>44</v>
      </c>
      <c r="B50" s="108" t="s">
        <v>45</v>
      </c>
      <c r="C50" s="109"/>
      <c r="D50" s="109">
        <f>D51</f>
        <v>10000</v>
      </c>
      <c r="E50" s="109">
        <f aca="true" t="shared" si="17" ref="E50:L50">E51</f>
        <v>10000</v>
      </c>
      <c r="F50" s="109">
        <f t="shared" si="17"/>
        <v>0</v>
      </c>
      <c r="G50" s="109">
        <f t="shared" si="17"/>
        <v>0</v>
      </c>
      <c r="H50" s="109">
        <f t="shared" si="17"/>
        <v>0</v>
      </c>
      <c r="I50" s="109">
        <f t="shared" si="17"/>
        <v>0</v>
      </c>
      <c r="J50" s="109">
        <f t="shared" si="17"/>
        <v>10000</v>
      </c>
      <c r="K50" s="109">
        <f t="shared" si="17"/>
        <v>10000</v>
      </c>
      <c r="L50" s="109">
        <f t="shared" si="17"/>
        <v>0</v>
      </c>
    </row>
    <row r="51" spans="1:12" s="15" customFormat="1" ht="14.25" customHeight="1">
      <c r="A51" s="91"/>
      <c r="B51" s="89" t="s">
        <v>78</v>
      </c>
      <c r="C51" s="90"/>
      <c r="D51" s="90">
        <v>10000</v>
      </c>
      <c r="E51" s="90">
        <v>10000</v>
      </c>
      <c r="F51" s="90"/>
      <c r="G51" s="90"/>
      <c r="H51" s="90"/>
      <c r="I51" s="90"/>
      <c r="J51" s="90">
        <v>10000</v>
      </c>
      <c r="K51" s="90">
        <v>10000</v>
      </c>
      <c r="L51" s="88"/>
    </row>
    <row r="52" spans="1:12" s="15" customFormat="1" ht="14.25" customHeight="1">
      <c r="A52" s="110" t="s">
        <v>79</v>
      </c>
      <c r="B52" s="110"/>
      <c r="C52" s="105">
        <f>C53+C55</f>
        <v>0</v>
      </c>
      <c r="D52" s="105">
        <f aca="true" t="shared" si="18" ref="D52:L52">D53+D55</f>
        <v>122000</v>
      </c>
      <c r="E52" s="105">
        <f t="shared" si="18"/>
        <v>122000</v>
      </c>
      <c r="F52" s="105">
        <f t="shared" si="18"/>
        <v>0</v>
      </c>
      <c r="G52" s="105">
        <f t="shared" si="18"/>
        <v>0</v>
      </c>
      <c r="H52" s="105">
        <f t="shared" si="18"/>
        <v>0</v>
      </c>
      <c r="I52" s="105">
        <f t="shared" si="18"/>
        <v>0</v>
      </c>
      <c r="J52" s="105">
        <f t="shared" si="18"/>
        <v>122000</v>
      </c>
      <c r="K52" s="105">
        <f t="shared" si="18"/>
        <v>122000</v>
      </c>
      <c r="L52" s="105">
        <f t="shared" si="18"/>
        <v>0</v>
      </c>
    </row>
    <row r="53" spans="1:12" s="15" customFormat="1" ht="14.25" customHeight="1">
      <c r="A53" s="94" t="s">
        <v>42</v>
      </c>
      <c r="B53" s="94" t="s">
        <v>80</v>
      </c>
      <c r="C53" s="94">
        <f>C54</f>
        <v>0</v>
      </c>
      <c r="D53" s="94">
        <f aca="true" t="shared" si="19" ref="D53:L53">D54</f>
        <v>115000</v>
      </c>
      <c r="E53" s="94">
        <f t="shared" si="19"/>
        <v>115000</v>
      </c>
      <c r="F53" s="94">
        <f t="shared" si="19"/>
        <v>0</v>
      </c>
      <c r="G53" s="94">
        <f t="shared" si="19"/>
        <v>0</v>
      </c>
      <c r="H53" s="94">
        <f t="shared" si="19"/>
        <v>0</v>
      </c>
      <c r="I53" s="94">
        <f t="shared" si="19"/>
        <v>0</v>
      </c>
      <c r="J53" s="94">
        <f t="shared" si="19"/>
        <v>115000</v>
      </c>
      <c r="K53" s="94">
        <f t="shared" si="19"/>
        <v>115000</v>
      </c>
      <c r="L53" s="94">
        <f t="shared" si="19"/>
        <v>0</v>
      </c>
    </row>
    <row r="54" spans="1:12" s="15" customFormat="1" ht="25.5" customHeight="1">
      <c r="A54" s="92"/>
      <c r="B54" s="111" t="s">
        <v>81</v>
      </c>
      <c r="C54" s="92"/>
      <c r="D54" s="92">
        <v>115000</v>
      </c>
      <c r="E54" s="91">
        <v>115000</v>
      </c>
      <c r="F54" s="92"/>
      <c r="G54" s="92"/>
      <c r="H54" s="92"/>
      <c r="I54" s="92"/>
      <c r="J54" s="92">
        <v>115000</v>
      </c>
      <c r="K54" s="92">
        <v>115000</v>
      </c>
      <c r="L54" s="92"/>
    </row>
    <row r="55" spans="1:12" s="15" customFormat="1" ht="14.25" customHeight="1">
      <c r="A55" s="108" t="s">
        <v>44</v>
      </c>
      <c r="B55" s="109" t="s">
        <v>45</v>
      </c>
      <c r="C55" s="109"/>
      <c r="D55" s="109">
        <f>D56+D57</f>
        <v>7000</v>
      </c>
      <c r="E55" s="109">
        <f aca="true" t="shared" si="20" ref="E55:L55">E56+E57</f>
        <v>7000</v>
      </c>
      <c r="F55" s="109">
        <f t="shared" si="20"/>
        <v>0</v>
      </c>
      <c r="G55" s="109">
        <f t="shared" si="20"/>
        <v>0</v>
      </c>
      <c r="H55" s="109">
        <f t="shared" si="20"/>
        <v>0</v>
      </c>
      <c r="I55" s="109">
        <f t="shared" si="20"/>
        <v>0</v>
      </c>
      <c r="J55" s="109">
        <f t="shared" si="20"/>
        <v>7000</v>
      </c>
      <c r="K55" s="109">
        <f t="shared" si="20"/>
        <v>7000</v>
      </c>
      <c r="L55" s="109">
        <f t="shared" si="20"/>
        <v>0</v>
      </c>
    </row>
    <row r="56" spans="1:12" s="15" customFormat="1" ht="25.5" customHeight="1">
      <c r="A56" s="91"/>
      <c r="B56" s="111" t="s">
        <v>82</v>
      </c>
      <c r="C56" s="112"/>
      <c r="D56" s="112">
        <v>4000</v>
      </c>
      <c r="E56" s="112">
        <f>D56</f>
        <v>4000</v>
      </c>
      <c r="F56" s="112"/>
      <c r="G56" s="112"/>
      <c r="H56" s="112"/>
      <c r="I56" s="112"/>
      <c r="J56" s="112">
        <f>E56</f>
        <v>4000</v>
      </c>
      <c r="K56" s="112">
        <f>J56</f>
        <v>4000</v>
      </c>
      <c r="L56" s="112"/>
    </row>
    <row r="57" spans="1:12" s="15" customFormat="1" ht="33" customHeight="1">
      <c r="A57" s="91"/>
      <c r="B57" s="89" t="s">
        <v>83</v>
      </c>
      <c r="C57" s="112"/>
      <c r="D57" s="112">
        <v>3000</v>
      </c>
      <c r="E57" s="112">
        <f>D57</f>
        <v>3000</v>
      </c>
      <c r="F57" s="112"/>
      <c r="G57" s="112"/>
      <c r="H57" s="112"/>
      <c r="I57" s="112"/>
      <c r="J57" s="112">
        <f>E57</f>
        <v>3000</v>
      </c>
      <c r="K57" s="112">
        <f>E57</f>
        <v>3000</v>
      </c>
      <c r="L57" s="92"/>
    </row>
    <row r="58" spans="1:12" s="15" customFormat="1" ht="33" customHeight="1">
      <c r="A58" s="134" t="s">
        <v>94</v>
      </c>
      <c r="B58" s="134"/>
      <c r="C58" s="129">
        <f aca="true" t="shared" si="21" ref="C58:L58">C59</f>
        <v>-30000</v>
      </c>
      <c r="D58" s="129">
        <f t="shared" si="21"/>
        <v>-30000</v>
      </c>
      <c r="E58" s="129">
        <f t="shared" si="21"/>
        <v>-30000</v>
      </c>
      <c r="F58" s="129">
        <f t="shared" si="21"/>
        <v>0</v>
      </c>
      <c r="G58" s="129">
        <f t="shared" si="21"/>
        <v>0</v>
      </c>
      <c r="H58" s="129">
        <f t="shared" si="21"/>
        <v>0</v>
      </c>
      <c r="I58" s="129">
        <f t="shared" si="21"/>
        <v>0</v>
      </c>
      <c r="J58" s="129">
        <f t="shared" si="21"/>
        <v>-30000</v>
      </c>
      <c r="K58" s="129">
        <f t="shared" si="21"/>
        <v>-30000</v>
      </c>
      <c r="L58" s="129">
        <f t="shared" si="21"/>
        <v>0</v>
      </c>
    </row>
    <row r="59" spans="1:12" s="15" customFormat="1" ht="33" customHeight="1">
      <c r="A59" s="120" t="s">
        <v>44</v>
      </c>
      <c r="B59" s="121" t="s">
        <v>45</v>
      </c>
      <c r="C59" s="130">
        <f>SUM(C60:C61)</f>
        <v>-30000</v>
      </c>
      <c r="D59" s="130">
        <f aca="true" t="shared" si="22" ref="D59:L59">SUM(D60:D61)</f>
        <v>-30000</v>
      </c>
      <c r="E59" s="130">
        <f t="shared" si="22"/>
        <v>-30000</v>
      </c>
      <c r="F59" s="130">
        <f t="shared" si="22"/>
        <v>0</v>
      </c>
      <c r="G59" s="130">
        <f t="shared" si="22"/>
        <v>0</v>
      </c>
      <c r="H59" s="130">
        <f t="shared" si="22"/>
        <v>0</v>
      </c>
      <c r="I59" s="130">
        <f t="shared" si="22"/>
        <v>0</v>
      </c>
      <c r="J59" s="130">
        <f t="shared" si="22"/>
        <v>-30000</v>
      </c>
      <c r="K59" s="130">
        <f t="shared" si="22"/>
        <v>-30000</v>
      </c>
      <c r="L59" s="130">
        <f t="shared" si="22"/>
        <v>0</v>
      </c>
    </row>
    <row r="60" spans="1:12" s="15" customFormat="1" ht="23.25" customHeight="1">
      <c r="A60" s="122"/>
      <c r="B60" s="123" t="s">
        <v>95</v>
      </c>
      <c r="C60" s="124">
        <v>-12000</v>
      </c>
      <c r="D60" s="124">
        <f>C60</f>
        <v>-12000</v>
      </c>
      <c r="E60" s="124">
        <f>D60</f>
        <v>-12000</v>
      </c>
      <c r="F60" s="124"/>
      <c r="G60" s="124"/>
      <c r="H60" s="124"/>
      <c r="I60" s="124"/>
      <c r="J60" s="124">
        <f>D60</f>
        <v>-12000</v>
      </c>
      <c r="K60" s="124">
        <f>D60</f>
        <v>-12000</v>
      </c>
      <c r="L60" s="125"/>
    </row>
    <row r="61" spans="1:12" s="15" customFormat="1" ht="23.25" customHeight="1">
      <c r="A61" s="126"/>
      <c r="B61" s="127" t="s">
        <v>96</v>
      </c>
      <c r="C61" s="29">
        <v>-18000</v>
      </c>
      <c r="D61" s="128">
        <f>C61</f>
        <v>-18000</v>
      </c>
      <c r="E61" s="27">
        <v>-18000</v>
      </c>
      <c r="F61" s="128"/>
      <c r="G61" s="128"/>
      <c r="H61" s="128"/>
      <c r="I61" s="128"/>
      <c r="J61" s="128">
        <f>D61</f>
        <v>-18000</v>
      </c>
      <c r="K61" s="128">
        <f>D61</f>
        <v>-18000</v>
      </c>
      <c r="L61" s="27"/>
    </row>
    <row r="62" spans="1:12" s="15" customFormat="1" ht="25.5" customHeight="1">
      <c r="A62" s="110" t="s">
        <v>84</v>
      </c>
      <c r="B62" s="113"/>
      <c r="C62" s="105">
        <f>C63+C66</f>
        <v>-63900</v>
      </c>
      <c r="D62" s="105">
        <f>D63+D66</f>
        <v>-142900</v>
      </c>
      <c r="E62" s="105">
        <f aca="true" t="shared" si="23" ref="E62:L62">E63+E66</f>
        <v>-142900</v>
      </c>
      <c r="F62" s="105">
        <f t="shared" si="23"/>
        <v>0</v>
      </c>
      <c r="G62" s="105">
        <f t="shared" si="23"/>
        <v>0</v>
      </c>
      <c r="H62" s="105">
        <f t="shared" si="23"/>
        <v>0</v>
      </c>
      <c r="I62" s="105">
        <f t="shared" si="23"/>
        <v>0</v>
      </c>
      <c r="J62" s="105">
        <f t="shared" si="23"/>
        <v>-142900</v>
      </c>
      <c r="K62" s="105">
        <f t="shared" si="23"/>
        <v>-142900</v>
      </c>
      <c r="L62" s="105">
        <f t="shared" si="23"/>
        <v>0</v>
      </c>
    </row>
    <row r="63" spans="1:12" s="15" customFormat="1" ht="14.25" customHeight="1">
      <c r="A63" s="91" t="s">
        <v>76</v>
      </c>
      <c r="B63" s="91" t="s">
        <v>41</v>
      </c>
      <c r="C63" s="91"/>
      <c r="D63" s="91">
        <f>D64+D65</f>
        <v>-70000</v>
      </c>
      <c r="E63" s="91">
        <f aca="true" t="shared" si="24" ref="E63:L63">E64+E65</f>
        <v>-70000</v>
      </c>
      <c r="F63" s="91">
        <f t="shared" si="24"/>
        <v>0</v>
      </c>
      <c r="G63" s="91">
        <f t="shared" si="24"/>
        <v>0</v>
      </c>
      <c r="H63" s="91">
        <f t="shared" si="24"/>
        <v>0</v>
      </c>
      <c r="I63" s="91">
        <f t="shared" si="24"/>
        <v>0</v>
      </c>
      <c r="J63" s="91">
        <f t="shared" si="24"/>
        <v>-70000</v>
      </c>
      <c r="K63" s="91">
        <f t="shared" si="24"/>
        <v>-70000</v>
      </c>
      <c r="L63" s="91">
        <f t="shared" si="24"/>
        <v>0</v>
      </c>
    </row>
    <row r="64" spans="1:12" s="16" customFormat="1" ht="24" customHeight="1">
      <c r="A64" s="91"/>
      <c r="B64" s="111" t="s">
        <v>85</v>
      </c>
      <c r="C64" s="91"/>
      <c r="D64" s="91">
        <v>-50000</v>
      </c>
      <c r="E64" s="91">
        <v>-50000</v>
      </c>
      <c r="F64" s="91"/>
      <c r="G64" s="91"/>
      <c r="H64" s="91"/>
      <c r="I64" s="91"/>
      <c r="J64" s="91">
        <v>-50000</v>
      </c>
      <c r="K64" s="91">
        <v>-50000</v>
      </c>
      <c r="L64" s="91"/>
    </row>
    <row r="65" spans="1:12" ht="11.25">
      <c r="A65" s="91"/>
      <c r="B65" s="89" t="s">
        <v>86</v>
      </c>
      <c r="C65" s="114"/>
      <c r="D65" s="112">
        <v>-20000</v>
      </c>
      <c r="E65" s="112">
        <v>-20000</v>
      </c>
      <c r="F65" s="112"/>
      <c r="G65" s="112"/>
      <c r="H65" s="112"/>
      <c r="I65" s="112"/>
      <c r="J65" s="112">
        <v>-20000</v>
      </c>
      <c r="K65" s="112">
        <v>-20000</v>
      </c>
      <c r="L65" s="91"/>
    </row>
    <row r="66" spans="1:12" ht="11.25">
      <c r="A66" s="91" t="s">
        <v>44</v>
      </c>
      <c r="B66" s="91" t="s">
        <v>45</v>
      </c>
      <c r="C66" s="91">
        <f>SUM(C67:C70)</f>
        <v>-63900</v>
      </c>
      <c r="D66" s="91">
        <f>SUM(D67:D70)</f>
        <v>-72900</v>
      </c>
      <c r="E66" s="91">
        <f aca="true" t="shared" si="25" ref="E66:L66">SUM(E67:E70)</f>
        <v>-72900</v>
      </c>
      <c r="F66" s="91">
        <f t="shared" si="25"/>
        <v>0</v>
      </c>
      <c r="G66" s="91">
        <f t="shared" si="25"/>
        <v>0</v>
      </c>
      <c r="H66" s="91">
        <f t="shared" si="25"/>
        <v>0</v>
      </c>
      <c r="I66" s="91">
        <f t="shared" si="25"/>
        <v>0</v>
      </c>
      <c r="J66" s="91">
        <f t="shared" si="25"/>
        <v>-72900</v>
      </c>
      <c r="K66" s="91">
        <f t="shared" si="25"/>
        <v>-72900</v>
      </c>
      <c r="L66" s="91">
        <f t="shared" si="25"/>
        <v>0</v>
      </c>
    </row>
    <row r="67" spans="1:12" ht="33.75">
      <c r="A67" s="131"/>
      <c r="B67" s="132" t="s">
        <v>97</v>
      </c>
      <c r="C67" s="133">
        <v>8100</v>
      </c>
      <c r="D67" s="133">
        <v>8100</v>
      </c>
      <c r="E67" s="133">
        <v>8100</v>
      </c>
      <c r="F67" s="133"/>
      <c r="G67" s="133"/>
      <c r="H67" s="133"/>
      <c r="I67" s="133"/>
      <c r="J67" s="133">
        <f>E67</f>
        <v>8100</v>
      </c>
      <c r="K67" s="133">
        <f>J67</f>
        <v>8100</v>
      </c>
      <c r="L67" s="133"/>
    </row>
    <row r="68" spans="1:12" ht="11.25">
      <c r="A68" s="91"/>
      <c r="B68" s="92" t="s">
        <v>87</v>
      </c>
      <c r="C68" s="91">
        <v>-72000</v>
      </c>
      <c r="D68" s="91">
        <v>-72000</v>
      </c>
      <c r="E68" s="91">
        <v>-72000</v>
      </c>
      <c r="F68" s="91"/>
      <c r="G68" s="91"/>
      <c r="H68" s="91"/>
      <c r="I68" s="91"/>
      <c r="J68" s="91">
        <v>-72000</v>
      </c>
      <c r="K68" s="91">
        <v>-72000</v>
      </c>
      <c r="L68" s="91"/>
    </row>
    <row r="69" spans="1:12" ht="45">
      <c r="A69" s="115"/>
      <c r="B69" s="116" t="s">
        <v>88</v>
      </c>
      <c r="C69" s="117"/>
      <c r="D69" s="117">
        <v>-5000</v>
      </c>
      <c r="E69" s="117">
        <v>-5000</v>
      </c>
      <c r="F69" s="117"/>
      <c r="G69" s="117"/>
      <c r="H69" s="117"/>
      <c r="I69" s="117"/>
      <c r="J69" s="117">
        <f>E69</f>
        <v>-5000</v>
      </c>
      <c r="K69" s="117">
        <f>J69</f>
        <v>-5000</v>
      </c>
      <c r="L69" s="117"/>
    </row>
    <row r="70" spans="1:12" ht="11.25">
      <c r="A70" s="91"/>
      <c r="B70" s="89" t="s">
        <v>89</v>
      </c>
      <c r="C70" s="114"/>
      <c r="D70" s="112">
        <v>-4000</v>
      </c>
      <c r="E70" s="112">
        <v>-4000</v>
      </c>
      <c r="F70" s="112"/>
      <c r="G70" s="112"/>
      <c r="H70" s="112"/>
      <c r="I70" s="112"/>
      <c r="J70" s="112">
        <v>-4000</v>
      </c>
      <c r="K70" s="112">
        <v>-4000</v>
      </c>
      <c r="L70" s="91"/>
    </row>
    <row r="71" spans="1:12" ht="11.25">
      <c r="A71" s="82"/>
      <c r="B71" s="83"/>
      <c r="C71" s="84"/>
      <c r="D71" s="81"/>
      <c r="E71" s="81"/>
      <c r="F71" s="81"/>
      <c r="G71" s="81"/>
      <c r="H71" s="81"/>
      <c r="I71" s="81"/>
      <c r="J71" s="81"/>
      <c r="K71" s="81"/>
      <c r="L71" s="85"/>
    </row>
    <row r="72" spans="1:12" ht="11.25">
      <c r="A72" s="82"/>
      <c r="B72" s="83"/>
      <c r="C72" s="84"/>
      <c r="D72" s="81"/>
      <c r="E72" s="81"/>
      <c r="F72" s="81"/>
      <c r="G72" s="81"/>
      <c r="H72" s="81"/>
      <c r="I72" s="81"/>
      <c r="J72" s="81"/>
      <c r="K72" s="81"/>
      <c r="L72" s="85"/>
    </row>
    <row r="73" spans="1:12" ht="11.25">
      <c r="A73" s="82"/>
      <c r="B73" s="118" t="s">
        <v>91</v>
      </c>
      <c r="C73" s="84"/>
      <c r="D73" s="119" t="s">
        <v>92</v>
      </c>
      <c r="E73" s="81"/>
      <c r="F73" s="81"/>
      <c r="G73" s="81"/>
      <c r="H73" s="81"/>
      <c r="I73" s="81"/>
      <c r="J73" s="81"/>
      <c r="K73" s="81"/>
      <c r="L73" s="85"/>
    </row>
    <row r="74" ht="11.25">
      <c r="B74" s="1" t="s">
        <v>52</v>
      </c>
    </row>
    <row r="75" ht="12.75">
      <c r="E75" s="25"/>
    </row>
    <row r="76" ht="11.25">
      <c r="B76" s="1" t="s">
        <v>50</v>
      </c>
    </row>
    <row r="78" ht="11.25">
      <c r="B78" s="1" t="s">
        <v>53</v>
      </c>
    </row>
    <row r="79" ht="11.25">
      <c r="D79" s="1" t="s">
        <v>51</v>
      </c>
    </row>
  </sheetData>
  <sheetProtection/>
  <mergeCells count="7">
    <mergeCell ref="A58:B58"/>
    <mergeCell ref="C3:K3"/>
    <mergeCell ref="A5:B5"/>
    <mergeCell ref="A16:B16"/>
    <mergeCell ref="A39:B39"/>
    <mergeCell ref="A21:B21"/>
    <mergeCell ref="A47:B4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2022-10-12T08:06:10Z</cp:lastPrinted>
  <dcterms:created xsi:type="dcterms:W3CDTF">2016-11-28T09:06:02Z</dcterms:created>
  <dcterms:modified xsi:type="dcterms:W3CDTF">2022-10-12T08:06:19Z</dcterms:modified>
  <cp:category/>
  <cp:version/>
  <cp:contentType/>
  <cp:contentStatus/>
</cp:coreProperties>
</file>