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IECTE HOTARARI\2022\noiembrie 2022\ph cont executie trim III 2022\"/>
    </mc:Choice>
  </mc:AlternateContent>
  <xr:revisionPtr revIDLastSave="0" documentId="13_ncr:1_{9596140A-9F2E-4832-8EEF-5F0C70328DF7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Foai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9" i="1" l="1"/>
  <c r="I198" i="1"/>
  <c r="H198" i="1"/>
  <c r="G198" i="1"/>
  <c r="F198" i="1" s="1"/>
  <c r="E198" i="1"/>
  <c r="D198" i="1"/>
  <c r="F197" i="1"/>
  <c r="F196" i="1"/>
  <c r="F195" i="1"/>
  <c r="I194" i="1"/>
  <c r="H194" i="1"/>
  <c r="F194" i="1" s="1"/>
  <c r="G194" i="1"/>
  <c r="E194" i="1"/>
  <c r="E190" i="1" s="1"/>
  <c r="D194" i="1"/>
  <c r="F193" i="1"/>
  <c r="F192" i="1"/>
  <c r="I191" i="1"/>
  <c r="H191" i="1"/>
  <c r="G191" i="1"/>
  <c r="F191" i="1" s="1"/>
  <c r="E191" i="1"/>
  <c r="D191" i="1"/>
  <c r="I190" i="1"/>
  <c r="G190" i="1"/>
  <c r="D190" i="1"/>
  <c r="F189" i="1"/>
  <c r="F188" i="1"/>
  <c r="F187" i="1"/>
  <c r="I186" i="1"/>
  <c r="H186" i="1"/>
  <c r="G186" i="1"/>
  <c r="F186" i="1" s="1"/>
  <c r="E186" i="1"/>
  <c r="D186" i="1"/>
  <c r="I185" i="1"/>
  <c r="H185" i="1"/>
  <c r="G185" i="1"/>
  <c r="F185" i="1" s="1"/>
  <c r="E185" i="1"/>
  <c r="D185" i="1"/>
  <c r="I184" i="1"/>
  <c r="H184" i="1"/>
  <c r="E184" i="1"/>
  <c r="D184" i="1"/>
  <c r="I183" i="1"/>
  <c r="H183" i="1"/>
  <c r="E183" i="1"/>
  <c r="D183" i="1"/>
  <c r="F182" i="1"/>
  <c r="I181" i="1"/>
  <c r="H181" i="1"/>
  <c r="F181" i="1" s="1"/>
  <c r="G181" i="1"/>
  <c r="E181" i="1"/>
  <c r="D181" i="1"/>
  <c r="I180" i="1"/>
  <c r="G180" i="1"/>
  <c r="E180" i="1"/>
  <c r="D180" i="1"/>
  <c r="F179" i="1"/>
  <c r="F178" i="1"/>
  <c r="I177" i="1"/>
  <c r="H177" i="1"/>
  <c r="G177" i="1"/>
  <c r="F177" i="1" s="1"/>
  <c r="E177" i="1"/>
  <c r="D177" i="1"/>
  <c r="I176" i="1"/>
  <c r="H176" i="1"/>
  <c r="G176" i="1"/>
  <c r="F176" i="1" s="1"/>
  <c r="E176" i="1"/>
  <c r="D176" i="1"/>
  <c r="D170" i="1" s="1"/>
  <c r="F175" i="1"/>
  <c r="I174" i="1"/>
  <c r="H174" i="1"/>
  <c r="G174" i="1"/>
  <c r="F174" i="1" s="1"/>
  <c r="E174" i="1"/>
  <c r="D174" i="1"/>
  <c r="I173" i="1"/>
  <c r="H173" i="1"/>
  <c r="G173" i="1"/>
  <c r="F173" i="1" s="1"/>
  <c r="E173" i="1"/>
  <c r="E172" i="1" s="1"/>
  <c r="E171" i="1" s="1"/>
  <c r="D173" i="1"/>
  <c r="I172" i="1"/>
  <c r="H172" i="1"/>
  <c r="G172" i="1"/>
  <c r="F172" i="1" s="1"/>
  <c r="D172" i="1"/>
  <c r="I171" i="1"/>
  <c r="H171" i="1"/>
  <c r="G171" i="1"/>
  <c r="F171" i="1" s="1"/>
  <c r="D171" i="1"/>
  <c r="I170" i="1"/>
  <c r="F164" i="1"/>
  <c r="I163" i="1"/>
  <c r="I159" i="1" s="1"/>
  <c r="I158" i="1" s="1"/>
  <c r="H163" i="1"/>
  <c r="G163" i="1"/>
  <c r="G159" i="1" s="1"/>
  <c r="F163" i="1"/>
  <c r="E163" i="1"/>
  <c r="D163" i="1"/>
  <c r="D159" i="1" s="1"/>
  <c r="D158" i="1" s="1"/>
  <c r="F162" i="1"/>
  <c r="F161" i="1"/>
  <c r="I160" i="1"/>
  <c r="H160" i="1"/>
  <c r="G160" i="1"/>
  <c r="F160" i="1"/>
  <c r="E160" i="1"/>
  <c r="D160" i="1"/>
  <c r="H159" i="1"/>
  <c r="E159" i="1"/>
  <c r="H158" i="1"/>
  <c r="E158" i="1"/>
  <c r="F157" i="1"/>
  <c r="I156" i="1"/>
  <c r="H156" i="1"/>
  <c r="G156" i="1"/>
  <c r="F156" i="1" s="1"/>
  <c r="E156" i="1"/>
  <c r="D156" i="1"/>
  <c r="F155" i="1"/>
  <c r="F154" i="1"/>
  <c r="I153" i="1"/>
  <c r="H153" i="1"/>
  <c r="F153" i="1" s="1"/>
  <c r="G153" i="1"/>
  <c r="E153" i="1"/>
  <c r="D153" i="1"/>
  <c r="F152" i="1"/>
  <c r="I151" i="1"/>
  <c r="H151" i="1"/>
  <c r="G151" i="1"/>
  <c r="F151" i="1"/>
  <c r="E151" i="1"/>
  <c r="D151" i="1"/>
  <c r="I150" i="1"/>
  <c r="I144" i="1" s="1"/>
  <c r="I139" i="1" s="1"/>
  <c r="H150" i="1"/>
  <c r="G150" i="1"/>
  <c r="F150" i="1"/>
  <c r="E150" i="1"/>
  <c r="D150" i="1"/>
  <c r="F149" i="1"/>
  <c r="I148" i="1"/>
  <c r="H148" i="1"/>
  <c r="H144" i="1" s="1"/>
  <c r="G148" i="1"/>
  <c r="F148" i="1" s="1"/>
  <c r="E148" i="1"/>
  <c r="E144" i="1" s="1"/>
  <c r="E139" i="1" s="1"/>
  <c r="D148" i="1"/>
  <c r="D144" i="1" s="1"/>
  <c r="D139" i="1" s="1"/>
  <c r="F147" i="1"/>
  <c r="F146" i="1"/>
  <c r="I145" i="1"/>
  <c r="H145" i="1"/>
  <c r="G145" i="1"/>
  <c r="F145" i="1" s="1"/>
  <c r="E145" i="1"/>
  <c r="D145" i="1"/>
  <c r="G144" i="1"/>
  <c r="F143" i="1"/>
  <c r="I142" i="1"/>
  <c r="H142" i="1"/>
  <c r="G142" i="1"/>
  <c r="F142" i="1" s="1"/>
  <c r="E142" i="1"/>
  <c r="D142" i="1"/>
  <c r="I141" i="1"/>
  <c r="H141" i="1"/>
  <c r="H140" i="1" s="1"/>
  <c r="G141" i="1"/>
  <c r="F141" i="1" s="1"/>
  <c r="E141" i="1"/>
  <c r="D141" i="1"/>
  <c r="I140" i="1"/>
  <c r="G140" i="1"/>
  <c r="F140" i="1" s="1"/>
  <c r="E140" i="1"/>
  <c r="D140" i="1"/>
  <c r="F138" i="1"/>
  <c r="I137" i="1"/>
  <c r="I136" i="1" s="1"/>
  <c r="H137" i="1"/>
  <c r="F137" i="1" s="1"/>
  <c r="G137" i="1"/>
  <c r="E137" i="1"/>
  <c r="D137" i="1"/>
  <c r="H136" i="1"/>
  <c r="F136" i="1" s="1"/>
  <c r="G136" i="1"/>
  <c r="E136" i="1"/>
  <c r="D136" i="1"/>
  <c r="F135" i="1"/>
  <c r="F134" i="1"/>
  <c r="F133" i="1"/>
  <c r="F132" i="1"/>
  <c r="I131" i="1"/>
  <c r="H131" i="1"/>
  <c r="G131" i="1"/>
  <c r="G130" i="1" s="1"/>
  <c r="F130" i="1" s="1"/>
  <c r="E131" i="1"/>
  <c r="D131" i="1"/>
  <c r="I130" i="1"/>
  <c r="H130" i="1"/>
  <c r="E130" i="1"/>
  <c r="D130" i="1"/>
  <c r="F129" i="1"/>
  <c r="I128" i="1"/>
  <c r="H128" i="1"/>
  <c r="H124" i="1" s="1"/>
  <c r="G128" i="1"/>
  <c r="F128" i="1" s="1"/>
  <c r="E128" i="1"/>
  <c r="E124" i="1" s="1"/>
  <c r="D128" i="1"/>
  <c r="F127" i="1"/>
  <c r="F126" i="1"/>
  <c r="I125" i="1"/>
  <c r="H125" i="1"/>
  <c r="G125" i="1"/>
  <c r="F125" i="1"/>
  <c r="E125" i="1"/>
  <c r="D125" i="1"/>
  <c r="D124" i="1" s="1"/>
  <c r="I124" i="1"/>
  <c r="F123" i="1"/>
  <c r="F122" i="1"/>
  <c r="F121" i="1"/>
  <c r="F120" i="1"/>
  <c r="F119" i="1"/>
  <c r="I118" i="1"/>
  <c r="I114" i="1" s="1"/>
  <c r="I113" i="1" s="1"/>
  <c r="H118" i="1"/>
  <c r="F118" i="1" s="1"/>
  <c r="G118" i="1"/>
  <c r="E118" i="1"/>
  <c r="D118" i="1"/>
  <c r="F117" i="1"/>
  <c r="F116" i="1"/>
  <c r="I115" i="1"/>
  <c r="H115" i="1"/>
  <c r="G115" i="1"/>
  <c r="F115" i="1" s="1"/>
  <c r="E115" i="1"/>
  <c r="D115" i="1"/>
  <c r="G114" i="1"/>
  <c r="E114" i="1"/>
  <c r="E113" i="1" s="1"/>
  <c r="D114" i="1"/>
  <c r="G113" i="1"/>
  <c r="D113" i="1"/>
  <c r="F112" i="1"/>
  <c r="F111" i="1"/>
  <c r="F110" i="1"/>
  <c r="I109" i="1"/>
  <c r="H109" i="1"/>
  <c r="H106" i="1" s="1"/>
  <c r="H105" i="1" s="1"/>
  <c r="G109" i="1"/>
  <c r="F109" i="1" s="1"/>
  <c r="E109" i="1"/>
  <c r="D109" i="1"/>
  <c r="D106" i="1" s="1"/>
  <c r="D105" i="1" s="1"/>
  <c r="F108" i="1"/>
  <c r="I107" i="1"/>
  <c r="I106" i="1" s="1"/>
  <c r="I105" i="1" s="1"/>
  <c r="I104" i="1" s="1"/>
  <c r="I103" i="1" s="1"/>
  <c r="I102" i="1" s="1"/>
  <c r="H107" i="1"/>
  <c r="F107" i="1" s="1"/>
  <c r="G107" i="1"/>
  <c r="E107" i="1"/>
  <c r="D107" i="1"/>
  <c r="E106" i="1"/>
  <c r="E105" i="1"/>
  <c r="E170" i="1" l="1"/>
  <c r="H180" i="1"/>
  <c r="G184" i="1"/>
  <c r="H190" i="1"/>
  <c r="F190" i="1" s="1"/>
  <c r="E104" i="1"/>
  <c r="E103" i="1" s="1"/>
  <c r="E102" i="1" s="1"/>
  <c r="F144" i="1"/>
  <c r="D104" i="1"/>
  <c r="D103" i="1" s="1"/>
  <c r="D102" i="1" s="1"/>
  <c r="F159" i="1"/>
  <c r="G158" i="1"/>
  <c r="F158" i="1" s="1"/>
  <c r="H104" i="1"/>
  <c r="H103" i="1" s="1"/>
  <c r="H102" i="1" s="1"/>
  <c r="F113" i="1"/>
  <c r="H139" i="1"/>
  <c r="H114" i="1"/>
  <c r="H113" i="1" s="1"/>
  <c r="G124" i="1"/>
  <c r="F124" i="1" s="1"/>
  <c r="G106" i="1"/>
  <c r="F131" i="1"/>
  <c r="G139" i="1"/>
  <c r="F139" i="1" s="1"/>
  <c r="F184" i="1" l="1"/>
  <c r="G183" i="1"/>
  <c r="F180" i="1"/>
  <c r="H170" i="1"/>
  <c r="G105" i="1"/>
  <c r="F106" i="1"/>
  <c r="F114" i="1"/>
  <c r="F183" i="1" l="1"/>
  <c r="G170" i="1"/>
  <c r="F170" i="1" s="1"/>
  <c r="G104" i="1"/>
  <c r="F105" i="1"/>
  <c r="G103" i="1" l="1"/>
  <c r="F104" i="1"/>
  <c r="G102" i="1" l="1"/>
  <c r="F102" i="1" s="1"/>
  <c r="F103" i="1"/>
  <c r="D18" i="1"/>
  <c r="E18" i="1"/>
  <c r="G18" i="1"/>
  <c r="H18" i="1"/>
  <c r="F18" i="1" s="1"/>
  <c r="K18" i="1" s="1"/>
  <c r="I18" i="1"/>
  <c r="J18" i="1"/>
  <c r="F19" i="1"/>
  <c r="K19" i="1" s="1"/>
  <c r="D20" i="1"/>
  <c r="E20" i="1"/>
  <c r="G20" i="1"/>
  <c r="H20" i="1"/>
  <c r="I20" i="1"/>
  <c r="I17" i="1" s="1"/>
  <c r="I16" i="1" s="1"/>
  <c r="J20" i="1"/>
  <c r="F21" i="1"/>
  <c r="K21" i="1" s="1"/>
  <c r="F22" i="1"/>
  <c r="K22" i="1" s="1"/>
  <c r="F23" i="1"/>
  <c r="K23" i="1"/>
  <c r="D26" i="1"/>
  <c r="E26" i="1"/>
  <c r="G26" i="1"/>
  <c r="H26" i="1"/>
  <c r="I26" i="1"/>
  <c r="I25" i="1" s="1"/>
  <c r="I24" i="1" s="1"/>
  <c r="J26" i="1"/>
  <c r="J25" i="1" s="1"/>
  <c r="J24" i="1" s="1"/>
  <c r="F27" i="1"/>
  <c r="K27" i="1"/>
  <c r="F28" i="1"/>
  <c r="K28" i="1" s="1"/>
  <c r="D29" i="1"/>
  <c r="D25" i="1" s="1"/>
  <c r="D24" i="1" s="1"/>
  <c r="E29" i="1"/>
  <c r="E25" i="1" s="1"/>
  <c r="E24" i="1" s="1"/>
  <c r="G29" i="1"/>
  <c r="H29" i="1"/>
  <c r="I29" i="1"/>
  <c r="J29" i="1"/>
  <c r="F30" i="1"/>
  <c r="K30" i="1" s="1"/>
  <c r="F31" i="1"/>
  <c r="K31" i="1" s="1"/>
  <c r="F32" i="1"/>
  <c r="K32" i="1"/>
  <c r="F33" i="1"/>
  <c r="K33" i="1" s="1"/>
  <c r="F34" i="1"/>
  <c r="K34" i="1" s="1"/>
  <c r="D36" i="1"/>
  <c r="E36" i="1"/>
  <c r="G36" i="1"/>
  <c r="H36" i="1"/>
  <c r="F36" i="1" s="1"/>
  <c r="K36" i="1" s="1"/>
  <c r="I36" i="1"/>
  <c r="J36" i="1"/>
  <c r="F37" i="1"/>
  <c r="K37" i="1" s="1"/>
  <c r="F38" i="1"/>
  <c r="K38" i="1" s="1"/>
  <c r="D39" i="1"/>
  <c r="E39" i="1"/>
  <c r="G39" i="1"/>
  <c r="F39" i="1" s="1"/>
  <c r="K39" i="1" s="1"/>
  <c r="H39" i="1"/>
  <c r="I39" i="1"/>
  <c r="J39" i="1"/>
  <c r="F40" i="1"/>
  <c r="K40" i="1" s="1"/>
  <c r="D42" i="1"/>
  <c r="D41" i="1" s="1"/>
  <c r="E42" i="1"/>
  <c r="E41" i="1" s="1"/>
  <c r="F42" i="1"/>
  <c r="K42" i="1" s="1"/>
  <c r="G42" i="1"/>
  <c r="G41" i="1" s="1"/>
  <c r="H42" i="1"/>
  <c r="H41" i="1" s="1"/>
  <c r="H35" i="1" s="1"/>
  <c r="I42" i="1"/>
  <c r="I41" i="1" s="1"/>
  <c r="I35" i="1" s="1"/>
  <c r="J42" i="1"/>
  <c r="J41" i="1" s="1"/>
  <c r="F43" i="1"/>
  <c r="K43" i="1" s="1"/>
  <c r="F44" i="1"/>
  <c r="K44" i="1"/>
  <c r="F45" i="1"/>
  <c r="K45" i="1"/>
  <c r="F46" i="1"/>
  <c r="K46" i="1" s="1"/>
  <c r="H47" i="1"/>
  <c r="D48" i="1"/>
  <c r="D47" i="1" s="1"/>
  <c r="E48" i="1"/>
  <c r="E47" i="1" s="1"/>
  <c r="G48" i="1"/>
  <c r="F48" i="1" s="1"/>
  <c r="H48" i="1"/>
  <c r="I48" i="1"/>
  <c r="I47" i="1" s="1"/>
  <c r="J48" i="1"/>
  <c r="J47" i="1" s="1"/>
  <c r="F49" i="1"/>
  <c r="K49" i="1"/>
  <c r="D52" i="1"/>
  <c r="D51" i="1" s="1"/>
  <c r="E52" i="1"/>
  <c r="E51" i="1" s="1"/>
  <c r="D53" i="1"/>
  <c r="E53" i="1"/>
  <c r="G53" i="1"/>
  <c r="H53" i="1"/>
  <c r="H52" i="1" s="1"/>
  <c r="H51" i="1" s="1"/>
  <c r="I53" i="1"/>
  <c r="I52" i="1" s="1"/>
  <c r="I51" i="1" s="1"/>
  <c r="J53" i="1"/>
  <c r="J52" i="1" s="1"/>
  <c r="J51" i="1" s="1"/>
  <c r="F54" i="1"/>
  <c r="K54" i="1"/>
  <c r="D56" i="1"/>
  <c r="E56" i="1"/>
  <c r="G56" i="1"/>
  <c r="H56" i="1"/>
  <c r="I56" i="1"/>
  <c r="J56" i="1"/>
  <c r="F57" i="1"/>
  <c r="K57" i="1" s="1"/>
  <c r="F58" i="1"/>
  <c r="K58" i="1" s="1"/>
  <c r="D59" i="1"/>
  <c r="E59" i="1"/>
  <c r="G59" i="1"/>
  <c r="H59" i="1"/>
  <c r="I59" i="1"/>
  <c r="J59" i="1"/>
  <c r="F60" i="1"/>
  <c r="K60" i="1"/>
  <c r="D61" i="1"/>
  <c r="E61" i="1"/>
  <c r="D62" i="1"/>
  <c r="E62" i="1"/>
  <c r="G62" i="1"/>
  <c r="H62" i="1"/>
  <c r="H61" i="1" s="1"/>
  <c r="I62" i="1"/>
  <c r="I61" i="1" s="1"/>
  <c r="J62" i="1"/>
  <c r="J61" i="1" s="1"/>
  <c r="F63" i="1"/>
  <c r="K63" i="1"/>
  <c r="D64" i="1"/>
  <c r="E64" i="1"/>
  <c r="G64" i="1"/>
  <c r="H64" i="1"/>
  <c r="I64" i="1"/>
  <c r="J64" i="1"/>
  <c r="F65" i="1"/>
  <c r="K65" i="1"/>
  <c r="F66" i="1"/>
  <c r="K66" i="1"/>
  <c r="F67" i="1"/>
  <c r="K67" i="1"/>
  <c r="F68" i="1"/>
  <c r="K68" i="1"/>
  <c r="G69" i="1"/>
  <c r="D70" i="1"/>
  <c r="D69" i="1" s="1"/>
  <c r="E70" i="1"/>
  <c r="E69" i="1" s="1"/>
  <c r="G70" i="1"/>
  <c r="H70" i="1"/>
  <c r="H69" i="1" s="1"/>
  <c r="I70" i="1"/>
  <c r="I69" i="1" s="1"/>
  <c r="J70" i="1"/>
  <c r="J69" i="1" s="1"/>
  <c r="F71" i="1"/>
  <c r="K71" i="1"/>
  <c r="F72" i="1"/>
  <c r="K72" i="1" s="1"/>
  <c r="D73" i="1"/>
  <c r="E73" i="1"/>
  <c r="D74" i="1"/>
  <c r="E74" i="1"/>
  <c r="G74" i="1"/>
  <c r="G73" i="1" s="1"/>
  <c r="H74" i="1"/>
  <c r="H73" i="1" s="1"/>
  <c r="I74" i="1"/>
  <c r="I73" i="1" s="1"/>
  <c r="J74" i="1"/>
  <c r="J73" i="1" s="1"/>
  <c r="F75" i="1"/>
  <c r="K75" i="1"/>
  <c r="G78" i="1"/>
  <c r="F78" i="1" s="1"/>
  <c r="D79" i="1"/>
  <c r="D78" i="1" s="1"/>
  <c r="D77" i="1" s="1"/>
  <c r="D76" i="1" s="1"/>
  <c r="E79" i="1"/>
  <c r="E78" i="1" s="1"/>
  <c r="G79" i="1"/>
  <c r="H79" i="1"/>
  <c r="H78" i="1" s="1"/>
  <c r="I79" i="1"/>
  <c r="I78" i="1" s="1"/>
  <c r="J79" i="1"/>
  <c r="J78" i="1" s="1"/>
  <c r="F80" i="1"/>
  <c r="K80" i="1" s="1"/>
  <c r="F81" i="1"/>
  <c r="K81" i="1" s="1"/>
  <c r="F82" i="1"/>
  <c r="K82" i="1"/>
  <c r="F83" i="1"/>
  <c r="K83" i="1"/>
  <c r="F84" i="1"/>
  <c r="K84" i="1" s="1"/>
  <c r="D85" i="1"/>
  <c r="E85" i="1"/>
  <c r="G85" i="1"/>
  <c r="H85" i="1"/>
  <c r="I85" i="1"/>
  <c r="J85" i="1"/>
  <c r="F86" i="1"/>
  <c r="K86" i="1"/>
  <c r="D88" i="1"/>
  <c r="D87" i="1" s="1"/>
  <c r="E88" i="1"/>
  <c r="E87" i="1" s="1"/>
  <c r="G88" i="1"/>
  <c r="F88" i="1" s="1"/>
  <c r="K88" i="1" s="1"/>
  <c r="H88" i="1"/>
  <c r="I88" i="1"/>
  <c r="J88" i="1"/>
  <c r="J87" i="1" s="1"/>
  <c r="F89" i="1"/>
  <c r="K89" i="1"/>
  <c r="F90" i="1"/>
  <c r="K90" i="1"/>
  <c r="D91" i="1"/>
  <c r="E91" i="1"/>
  <c r="G91" i="1"/>
  <c r="H91" i="1"/>
  <c r="I91" i="1"/>
  <c r="J91" i="1"/>
  <c r="F92" i="1"/>
  <c r="K92" i="1"/>
  <c r="F93" i="1"/>
  <c r="K93" i="1" s="1"/>
  <c r="F94" i="1"/>
  <c r="K94" i="1" s="1"/>
  <c r="D95" i="1"/>
  <c r="E95" i="1"/>
  <c r="G95" i="1"/>
  <c r="H95" i="1"/>
  <c r="F95" i="1" s="1"/>
  <c r="I95" i="1"/>
  <c r="J95" i="1"/>
  <c r="F96" i="1"/>
  <c r="K96" i="1" s="1"/>
  <c r="I77" i="1" l="1"/>
  <c r="I76" i="1" s="1"/>
  <c r="E17" i="1"/>
  <c r="E16" i="1" s="1"/>
  <c r="E15" i="1" s="1"/>
  <c r="J55" i="1"/>
  <c r="I55" i="1"/>
  <c r="I50" i="1" s="1"/>
  <c r="J17" i="1"/>
  <c r="J16" i="1" s="1"/>
  <c r="J15" i="1" s="1"/>
  <c r="D17" i="1"/>
  <c r="D16" i="1" s="1"/>
  <c r="K95" i="1"/>
  <c r="G87" i="1"/>
  <c r="H77" i="1"/>
  <c r="H76" i="1" s="1"/>
  <c r="D55" i="1"/>
  <c r="E77" i="1"/>
  <c r="E76" i="1" s="1"/>
  <c r="F41" i="1"/>
  <c r="K41" i="1" s="1"/>
  <c r="H17" i="1"/>
  <c r="H16" i="1" s="1"/>
  <c r="H15" i="1" s="1"/>
  <c r="H14" i="1" s="1"/>
  <c r="F69" i="1"/>
  <c r="K69" i="1" s="1"/>
  <c r="G17" i="1"/>
  <c r="G16" i="1" s="1"/>
  <c r="F91" i="1"/>
  <c r="K91" i="1" s="1"/>
  <c r="K78" i="1"/>
  <c r="E55" i="1"/>
  <c r="K48" i="1"/>
  <c r="I15" i="1"/>
  <c r="I14" i="1" s="1"/>
  <c r="E50" i="1"/>
  <c r="G35" i="1"/>
  <c r="F35" i="1" s="1"/>
  <c r="F17" i="1"/>
  <c r="K17" i="1" s="1"/>
  <c r="G77" i="1"/>
  <c r="G52" i="1"/>
  <c r="F53" i="1"/>
  <c r="K53" i="1" s="1"/>
  <c r="F79" i="1"/>
  <c r="K79" i="1" s="1"/>
  <c r="F70" i="1"/>
  <c r="K70" i="1" s="1"/>
  <c r="D50" i="1"/>
  <c r="E35" i="1"/>
  <c r="F74" i="1"/>
  <c r="K74" i="1" s="1"/>
  <c r="D35" i="1"/>
  <c r="D15" i="1" s="1"/>
  <c r="D14" i="1" s="1"/>
  <c r="F20" i="1"/>
  <c r="K20" i="1" s="1"/>
  <c r="I87" i="1"/>
  <c r="G47" i="1"/>
  <c r="F47" i="1" s="1"/>
  <c r="K47" i="1" s="1"/>
  <c r="H87" i="1"/>
  <c r="F64" i="1"/>
  <c r="K64" i="1" s="1"/>
  <c r="H55" i="1"/>
  <c r="H50" i="1" s="1"/>
  <c r="J50" i="1"/>
  <c r="H25" i="1"/>
  <c r="H24" i="1" s="1"/>
  <c r="G61" i="1"/>
  <c r="F61" i="1" s="1"/>
  <c r="K61" i="1" s="1"/>
  <c r="F62" i="1"/>
  <c r="K62" i="1" s="1"/>
  <c r="F73" i="1"/>
  <c r="K73" i="1" s="1"/>
  <c r="F59" i="1"/>
  <c r="K59" i="1" s="1"/>
  <c r="F29" i="1"/>
  <c r="K29" i="1" s="1"/>
  <c r="F85" i="1"/>
  <c r="K85" i="1" s="1"/>
  <c r="J35" i="1"/>
  <c r="J77" i="1"/>
  <c r="J76" i="1" s="1"/>
  <c r="F56" i="1"/>
  <c r="K56" i="1" s="1"/>
  <c r="F26" i="1"/>
  <c r="K26" i="1" s="1"/>
  <c r="G25" i="1"/>
  <c r="G55" i="1" l="1"/>
  <c r="F55" i="1" s="1"/>
  <c r="K55" i="1" s="1"/>
  <c r="F87" i="1"/>
  <c r="K87" i="1" s="1"/>
  <c r="D12" i="1"/>
  <c r="D13" i="1"/>
  <c r="J14" i="1"/>
  <c r="F52" i="1"/>
  <c r="K52" i="1" s="1"/>
  <c r="G51" i="1"/>
  <c r="G76" i="1"/>
  <c r="F76" i="1" s="1"/>
  <c r="K76" i="1" s="1"/>
  <c r="F77" i="1"/>
  <c r="K77" i="1" s="1"/>
  <c r="H13" i="1"/>
  <c r="H12" i="1"/>
  <c r="F25" i="1"/>
  <c r="K25" i="1" s="1"/>
  <c r="G24" i="1"/>
  <c r="F24" i="1" s="1"/>
  <c r="K24" i="1" s="1"/>
  <c r="F16" i="1"/>
  <c r="K16" i="1" s="1"/>
  <c r="G15" i="1"/>
  <c r="I12" i="1"/>
  <c r="I13" i="1"/>
  <c r="E14" i="1"/>
  <c r="K35" i="1"/>
  <c r="F15" i="1" l="1"/>
  <c r="K15" i="1" s="1"/>
  <c r="F51" i="1"/>
  <c r="K51" i="1" s="1"/>
  <c r="G50" i="1"/>
  <c r="F50" i="1" s="1"/>
  <c r="K50" i="1" s="1"/>
  <c r="E13" i="1"/>
  <c r="E12" i="1"/>
  <c r="J12" i="1"/>
  <c r="J13" i="1"/>
  <c r="G14" i="1" l="1"/>
  <c r="F14" i="1" s="1"/>
  <c r="K14" i="1" s="1"/>
  <c r="G12" i="1" l="1"/>
  <c r="F12" i="1" s="1"/>
  <c r="K12" i="1" s="1"/>
  <c r="G13" i="1"/>
  <c r="F13" i="1" s="1"/>
  <c r="K13" i="1" s="1"/>
</calcChain>
</file>

<file path=xl/sharedStrings.xml><?xml version="1.0" encoding="utf-8"?>
<sst xmlns="http://schemas.openxmlformats.org/spreadsheetml/2006/main" count="470" uniqueCount="285">
  <si>
    <t>Cont de executie - Venituri - Bugetul local</t>
  </si>
  <si>
    <t>Trimestrul: 3, Anul: 2022</t>
  </si>
  <si>
    <t>Denumirea indicatorilor</t>
  </si>
  <si>
    <t>A</t>
  </si>
  <si>
    <t>Cod indicator</t>
  </si>
  <si>
    <t>B</t>
  </si>
  <si>
    <t>Prevederi bugetare anuale aprobate la finele perioadei de raportare</t>
  </si>
  <si>
    <t>Prevederi bugetare trimestriale cumulate</t>
  </si>
  <si>
    <t>Drepturi constatate</t>
  </si>
  <si>
    <t>Total, din care:</t>
  </si>
  <si>
    <t>3=4+5</t>
  </si>
  <si>
    <t>din anii precedenţi</t>
  </si>
  <si>
    <t>din anul  curent</t>
  </si>
  <si>
    <t>Încasări realizate</t>
  </si>
  <si>
    <t>Stingeri pe alte căi decât încasări</t>
  </si>
  <si>
    <t>Drepturi constatate de încasat</t>
  </si>
  <si>
    <t>8=3-6-7</t>
  </si>
  <si>
    <t>1</t>
  </si>
  <si>
    <t>TOTAL VENITURI  (cod 00.02+00.15+00.16+00.17+45.02+46.02+48.02)</t>
  </si>
  <si>
    <t>00.01</t>
  </si>
  <si>
    <t>2</t>
  </si>
  <si>
    <t>VENITURI PROPRII   (cod 00.02-11.02-37.02+00.15)</t>
  </si>
  <si>
    <t>49.90</t>
  </si>
  <si>
    <t>3</t>
  </si>
  <si>
    <t>I.  VENITURI CURENTE (cod 00.03+00.12)</t>
  </si>
  <si>
    <t>00.02</t>
  </si>
  <si>
    <t>4</t>
  </si>
  <si>
    <t>A. VENITURI FISCALE (cod 00.04+00.09+00.10+00.11)</t>
  </si>
  <si>
    <t>00.03</t>
  </si>
  <si>
    <t>5</t>
  </si>
  <si>
    <t>A1.  IMPOZIT  PE VENIT, PROFIT SI CASTIGURI DIN CAPITAL (cod 00.05+00.06+00.07)</t>
  </si>
  <si>
    <t>00.04</t>
  </si>
  <si>
    <t>9</t>
  </si>
  <si>
    <t>A1.2.  IMPOZIT PE VENIT, PROFIT,  SI CASTIGURI DIN CAPITAL DE LA PERSOANE FIZICE (cod 03.02+04.02)</t>
  </si>
  <si>
    <t>00.06</t>
  </si>
  <si>
    <t>10</t>
  </si>
  <si>
    <t>Impozit pe venit (cod 03.02.17+03.02.18)</t>
  </si>
  <si>
    <t>03.02</t>
  </si>
  <si>
    <t>12</t>
  </si>
  <si>
    <t>Impozitul pe veniturile din transferul proprietatilor imobiliare din patrimoniul personal</t>
  </si>
  <si>
    <t>03.02.18</t>
  </si>
  <si>
    <t>13</t>
  </si>
  <si>
    <t>Cote si sume defalcate din impozitul pe venit (cod 04.02.01+04.02.04+04.02.05+04.02.06)</t>
  </si>
  <si>
    <t>04.02</t>
  </si>
  <si>
    <t>14</t>
  </si>
  <si>
    <t>Cote defalcate din impozitul pe venit</t>
  </si>
  <si>
    <t>04.02.01</t>
  </si>
  <si>
    <t>15</t>
  </si>
  <si>
    <t>Sume alocate din cotele defalcate din impozitul pe venit pentru echilibrarea bugetelor locale</t>
  </si>
  <si>
    <t>04.02.04</t>
  </si>
  <si>
    <t>16</t>
  </si>
  <si>
    <t>Sume repartizate din Fondul la dispozitia Consiliului Judetean</t>
  </si>
  <si>
    <t>04.02.05</t>
  </si>
  <si>
    <t>21</t>
  </si>
  <si>
    <t>A3.  IMPOZITE SI TAXE PE PROPRIETATE (cod 07.02)</t>
  </si>
  <si>
    <t>00.09</t>
  </si>
  <si>
    <t>22</t>
  </si>
  <si>
    <t>Impozite si  taxe pe proprietate (cod 07.02.01+07.02.02+07.02.03+07.02.50)</t>
  </si>
  <si>
    <t>07.02</t>
  </si>
  <si>
    <t>23</t>
  </si>
  <si>
    <t>Impozit si taxa pe cladiri  (cod 07.02.01.01+07.02.01.02)</t>
  </si>
  <si>
    <t>07.02.01</t>
  </si>
  <si>
    <t>24</t>
  </si>
  <si>
    <t>Impozit si taxa pe cladiri de la persoane fizice *)</t>
  </si>
  <si>
    <t>07.02.01.01</t>
  </si>
  <si>
    <t>25</t>
  </si>
  <si>
    <t>Impozit si taxa pe cladiri de la persoane juridice</t>
  </si>
  <si>
    <t>07.02.01.02</t>
  </si>
  <si>
    <t>26</t>
  </si>
  <si>
    <t>Impozit si taxa pe teren (cod 07.02.02.01+07.02.02.02+07.02.02.03)</t>
  </si>
  <si>
    <t>07.02.02</t>
  </si>
  <si>
    <t>27</t>
  </si>
  <si>
    <t>Impozitul si taxa pe teren de la persoane fizice *)</t>
  </si>
  <si>
    <t>07.02.02.01</t>
  </si>
  <si>
    <t>28</t>
  </si>
  <si>
    <t>Impozitul si taxa pe teren de la persoane juridice *)</t>
  </si>
  <si>
    <t>07.02.02.02</t>
  </si>
  <si>
    <t>29</t>
  </si>
  <si>
    <t xml:space="preserve">Impozitul pe terenul din extravilan   *) </t>
  </si>
  <si>
    <t>07.02.02.03</t>
  </si>
  <si>
    <t>30</t>
  </si>
  <si>
    <t xml:space="preserve">Taxe judiciare de timbru si alte taxe de timbru </t>
  </si>
  <si>
    <t>07.02.03</t>
  </si>
  <si>
    <t>31</t>
  </si>
  <si>
    <t xml:space="preserve">Alte impozite si taxe  pe proprietate </t>
  </si>
  <si>
    <t>07.02.50</t>
  </si>
  <si>
    <t>32</t>
  </si>
  <si>
    <t>A4.  IMPOZITE SI TAXE PE BUNURI SI SERVICII   (cod 11.02+12.02+15.02+16.02)</t>
  </si>
  <si>
    <t>00.10</t>
  </si>
  <si>
    <t>33</t>
  </si>
  <si>
    <t>Sume defalcate din TVA (cod 11.02.01+11.02.02+11.02.05+11.02.06)</t>
  </si>
  <si>
    <t>11.02</t>
  </si>
  <si>
    <t>35</t>
  </si>
  <si>
    <t>Sume defalcate din taxa pe valoarea adaugata pentru finantarea cheltuielilor descentralizate la nivelul comunelor, oraselor, municipiilor, sectoarelor si Municipiului Bucuresti</t>
  </si>
  <si>
    <t>11.02.02</t>
  </si>
  <si>
    <t>38</t>
  </si>
  <si>
    <t>Sume defalcate din taxa pe valoarea adaugata pentru echilibrarea bugetelor locale</t>
  </si>
  <si>
    <t>11.02.06</t>
  </si>
  <si>
    <t>43</t>
  </si>
  <si>
    <t>Taxe pe servicii specifice (cod 15.02.01+15.02.50)</t>
  </si>
  <si>
    <t>15.02</t>
  </si>
  <si>
    <t>44</t>
  </si>
  <si>
    <t>Impozit pe spectacole</t>
  </si>
  <si>
    <t>15.02.01</t>
  </si>
  <si>
    <t>46</t>
  </si>
  <si>
    <t>Taxe pe utilizarea bunurilor, autorizarea utilizarii bunurilor sau pe desfasurarea de activitati (cod 16.02.02+16.02.03+16.02.50)</t>
  </si>
  <si>
    <t>16.02</t>
  </si>
  <si>
    <t>47</t>
  </si>
  <si>
    <t>Impozit pe mijloacele de transport  (cod 16.02.02.01+16.02.02.02)</t>
  </si>
  <si>
    <t>16.02.02</t>
  </si>
  <si>
    <t>48</t>
  </si>
  <si>
    <t>Taxa asupra mijloacelor de transport detinute de persoane fizice *)</t>
  </si>
  <si>
    <t>16.02.02.01</t>
  </si>
  <si>
    <t>49</t>
  </si>
  <si>
    <t>Taxa asupra mijloacelor de transport detinute de persoane juridice *)</t>
  </si>
  <si>
    <t>16.02.02.02</t>
  </si>
  <si>
    <t>50</t>
  </si>
  <si>
    <t>Taxe si tarife pentru eliberarea de licente si autorizatii de functionare</t>
  </si>
  <si>
    <t>16.02.03</t>
  </si>
  <si>
    <t>51</t>
  </si>
  <si>
    <t>Alte taxe pe utilizarea bunurilor, autorizarea utilizarii bunurilor sau pe desfasurare de activitati</t>
  </si>
  <si>
    <t>16.02.50</t>
  </si>
  <si>
    <t>52</t>
  </si>
  <si>
    <t>A6.  ALTE IMPOZITE SI  TAXE  FISCALE (cod 18.02)</t>
  </si>
  <si>
    <t>00.11</t>
  </si>
  <si>
    <t>53</t>
  </si>
  <si>
    <t>Alte impozite si taxe fiscale (cod 18.02.50)</t>
  </si>
  <si>
    <t>18.02</t>
  </si>
  <si>
    <t>54</t>
  </si>
  <si>
    <t>Alte impozite si taxe</t>
  </si>
  <si>
    <t>18.02.50</t>
  </si>
  <si>
    <t>55</t>
  </si>
  <si>
    <t>C.   VENITURI NEFISCALE (cod 00.13+00.14)</t>
  </si>
  <si>
    <t>00.12</t>
  </si>
  <si>
    <t>56</t>
  </si>
  <si>
    <t>C1.  VENITURI DIN PROPRIETATE  (cod 30.02+31.02)</t>
  </si>
  <si>
    <t>00.13</t>
  </si>
  <si>
    <t>57</t>
  </si>
  <si>
    <t>Venituri din proprietate (cod 30.02.01+30.02.05+30.02.08+30.02.50)</t>
  </si>
  <si>
    <t>30.02</t>
  </si>
  <si>
    <t>60</t>
  </si>
  <si>
    <t>Venituri din concesiuni si inchirieri</t>
  </si>
  <si>
    <t>30.02.05</t>
  </si>
  <si>
    <t>62</t>
  </si>
  <si>
    <t>Alte venituri din concesiuni si inchirieri de catre institutiile publice</t>
  </si>
  <si>
    <t>30.02.05.30</t>
  </si>
  <si>
    <t>69</t>
  </si>
  <si>
    <t>C2.  VANZARI DE BUNURI SI SERVICII (cod 33.02+34.02+35.02+36.02+37.02)</t>
  </si>
  <si>
    <t>00.14</t>
  </si>
  <si>
    <t>70</t>
  </si>
  <si>
    <t>Venituri din prestari de servicii si alte activitati (cod 33.02.08+33.02.10+33.02.12+33.02.24+33.02.27+33.02.28+33.02.50)</t>
  </si>
  <si>
    <t>33.02</t>
  </si>
  <si>
    <t>71</t>
  </si>
  <si>
    <t>Venituri din prestari de servicii</t>
  </si>
  <si>
    <t>33.02.08</t>
  </si>
  <si>
    <t>80</t>
  </si>
  <si>
    <t>Alte venituri din prestari de servicii si alte activitati</t>
  </si>
  <si>
    <t>33.02.50</t>
  </si>
  <si>
    <t>81</t>
  </si>
  <si>
    <t>Venituri din taxe administrative, eliberari permise (cod 34.02.02+34.02.50)</t>
  </si>
  <si>
    <t>34.02</t>
  </si>
  <si>
    <t>82</t>
  </si>
  <si>
    <t>Taxe extrajudiciare de timbru</t>
  </si>
  <si>
    <t>34.02.02</t>
  </si>
  <si>
    <t>84</t>
  </si>
  <si>
    <t>Amenzi, penalitati si confiscari (cod 35.02.01 la 35.02.03+35.02.50)</t>
  </si>
  <si>
    <t>35.02</t>
  </si>
  <si>
    <t>85</t>
  </si>
  <si>
    <t>Venituri din amenzi si alte sanctiuni aplicate potrivit dispozitiilor legale</t>
  </si>
  <si>
    <t>35.02.01</t>
  </si>
  <si>
    <t>86</t>
  </si>
  <si>
    <t>Venituri din amenzi şi alte sancţiuni aplicate de către alte instituţii de specialitate</t>
  </si>
  <si>
    <t>35.02.01.02</t>
  </si>
  <si>
    <t>91</t>
  </si>
  <si>
    <t>Diverse venituri (cod 36.02.01+36.02.05+36.02.06+36.02.07+36.02.11+36.02.50)</t>
  </si>
  <si>
    <t>36.02</t>
  </si>
  <si>
    <t>95</t>
  </si>
  <si>
    <t>Taxe speciale</t>
  </si>
  <si>
    <t>36.02.06</t>
  </si>
  <si>
    <t>106</t>
  </si>
  <si>
    <t>Alte venituri</t>
  </si>
  <si>
    <t>36.02.50</t>
  </si>
  <si>
    <t>109</t>
  </si>
  <si>
    <t>Vărsăminte din secţiunea de funcţionare pentru finanţarea secţiunii de dezvoltare a bugetului local (cu semnul minus)</t>
  </si>
  <si>
    <t>37.02.03</t>
  </si>
  <si>
    <t>110</t>
  </si>
  <si>
    <t>Vărsăminte din secţiunea de funcţionare</t>
  </si>
  <si>
    <t>37.02.04</t>
  </si>
  <si>
    <t>113</t>
  </si>
  <si>
    <t>II. VENITURI DIN CAPITAL (cod 39.02)</t>
  </si>
  <si>
    <t>00.15</t>
  </si>
  <si>
    <t>114</t>
  </si>
  <si>
    <t>Venituri din valorificarea unor bunuri  (cod 39.02.01+39.02.03+39.02.04+39.02.07+39.02.10)</t>
  </si>
  <si>
    <t>39.02</t>
  </si>
  <si>
    <t>115</t>
  </si>
  <si>
    <t>Venituri din valorificarea unor bunuri ale institutiilor publice</t>
  </si>
  <si>
    <t>39.02.01</t>
  </si>
  <si>
    <t>118</t>
  </si>
  <si>
    <t>Venituri din vanzarea unor bunuri apartinand domeniului privat</t>
  </si>
  <si>
    <t>39.02.07</t>
  </si>
  <si>
    <t>120</t>
  </si>
  <si>
    <t>III. OPERAŢIUNI FINANCIARE (cod 40.02+41.02)</t>
  </si>
  <si>
    <t>00.16</t>
  </si>
  <si>
    <t>121</t>
  </si>
  <si>
    <t>Încasări din rambursarea împrumuturilor acordate (cod 40.02.06+40.02.07+40.02.10+40.02.11+40.02.13+40.02.14+40.02.16+40.02.50)</t>
  </si>
  <si>
    <t>40.02</t>
  </si>
  <si>
    <t>127</t>
  </si>
  <si>
    <t>Sume din excedentul bugetului local utilizate pentru finantarea cheltuielilor sectiunii de dezvoltare</t>
  </si>
  <si>
    <t>40.02.14</t>
  </si>
  <si>
    <t>136</t>
  </si>
  <si>
    <t>IV.  SUBVENTII (cod 00.18)</t>
  </si>
  <si>
    <t>00.17</t>
  </si>
  <si>
    <t>137</t>
  </si>
  <si>
    <t>SUBVENTII DE LA ALTE NIVELE ALE ADMINISTRATIEI PUBLICE (cod 42.02+43.02)</t>
  </si>
  <si>
    <t>00.18</t>
  </si>
  <si>
    <t>138</t>
  </si>
  <si>
    <t xml:space="preserve">Subvenţii de la bugetul de stat (cod 42.02.01+42.02.05+ 42.02.10+42.02.12 la 42.02.21+42.02.28+ 42.02.29+42.02.32 la 42.02.36+42.02.40 la 42.02.42+ 42.02.44 la 42.02.46+42.02.51+42.02.52+ 42.02.54+42.02.55+ 42.02.62+42.02.63+42.02.64+42.02.65+42.02.66+42.02.67+42.02.69+42.02.73+42.02.79+42.02.80+42.02.81+42.02.82+42.02.84) </t>
  </si>
  <si>
    <t>42.02</t>
  </si>
  <si>
    <t>156</t>
  </si>
  <si>
    <t>Subvenţii de la bugetul de stat către bugetele locale pentru finantarea investitiilor în sănătate(cod 42.02.16.01+42.02.16.02+42.02.16.03)</t>
  </si>
  <si>
    <t>42.02.16</t>
  </si>
  <si>
    <t>157</t>
  </si>
  <si>
    <t>Subvenţii de la bugetul de stat către bugetele locale pentru finanţarea aparaturii medicale şi echipamentelor de comunicaţii în urgenţă în sănătate</t>
  </si>
  <si>
    <t>42.02.16.01</t>
  </si>
  <si>
    <t>172</t>
  </si>
  <si>
    <t>Subventii pentru acordarea ajutorului pentru incalzirea locuintei si a suplimentului de energie alocate pentru consumul de combustibili solizi si/sau petrolieri</t>
  </si>
  <si>
    <t>42.02.34</t>
  </si>
  <si>
    <t>177</t>
  </si>
  <si>
    <t>Subventii din bugetul de stat pentru finantarea sanatatii</t>
  </si>
  <si>
    <t>42.02.41</t>
  </si>
  <si>
    <t>196</t>
  </si>
  <si>
    <t>Finantarea programelor nationale de dezvoltare locala</t>
  </si>
  <si>
    <t>42.02.65</t>
  </si>
  <si>
    <t>199</t>
  </si>
  <si>
    <t>Subventii de la bugetul de stat catre bugetele locale necesare sustinerii derularii preiectelor finantate din fonduri externe nerambursabile (FEN), postaderare, aferente perioadei de programare 2014-2020</t>
  </si>
  <si>
    <t>42.02.69</t>
  </si>
  <si>
    <t>227</t>
  </si>
  <si>
    <t>Subventii de la alte administratii (cod. 43.02.01+43.02.04+43.02.07+43.02.08+43.02.20+43.02.21)</t>
  </si>
  <si>
    <t>43.02</t>
  </si>
  <si>
    <t>231</t>
  </si>
  <si>
    <t>Subventii primite  de la bugetele consiliilor locale si judetene pentru ajutoare  în situatii de extrema dificultate</t>
  </si>
  <si>
    <t>43.02.08</t>
  </si>
  <si>
    <t>322</t>
  </si>
  <si>
    <t>Sume primite de la UE/alti donatori in contul platilor efectuate si prefinantari aferente cadrului financiar 2014-2020</t>
  </si>
  <si>
    <t>48.02</t>
  </si>
  <si>
    <t>323</t>
  </si>
  <si>
    <t>Fondul European de Dezvoltare Regionala (FEDR)</t>
  </si>
  <si>
    <t>48.02.01</t>
  </si>
  <si>
    <t>324</t>
  </si>
  <si>
    <t xml:space="preserve">  Sume primite in contul platilor efectuate in anul curent</t>
  </si>
  <si>
    <t>48.02.01.01</t>
  </si>
  <si>
    <t>325</t>
  </si>
  <si>
    <t xml:space="preserve">  Sume primite in contul platilor efectuate in anii anteriori</t>
  </si>
  <si>
    <t>48.02.01.02</t>
  </si>
  <si>
    <t>327</t>
  </si>
  <si>
    <t>Fondul Social European (FSE)</t>
  </si>
  <si>
    <t>48.02.02</t>
  </si>
  <si>
    <t>328</t>
  </si>
  <si>
    <t>48.02.02.01</t>
  </si>
  <si>
    <t>329</t>
  </si>
  <si>
    <t>48.02.02.02</t>
  </si>
  <si>
    <t>330</t>
  </si>
  <si>
    <t xml:space="preserve">  Prefinantare</t>
  </si>
  <si>
    <t>48.02.02.03</t>
  </si>
  <si>
    <t>331</t>
  </si>
  <si>
    <t>Fondul de Coeziune (FC)</t>
  </si>
  <si>
    <t>48.02.03</t>
  </si>
  <si>
    <t>332</t>
  </si>
  <si>
    <t>48.02.03.01</t>
  </si>
  <si>
    <t>VENITURILE SECŢIUNII DE FUNCŢIONARE - TOTAL</t>
  </si>
  <si>
    <t>Transferuri voluntare,  altele decat subventiile (cod 37.02.01+37.02.50)</t>
  </si>
  <si>
    <t>37.02</t>
  </si>
  <si>
    <t>VENITURILE SECŢIUNII DE DEZVOLTARE - TOTAL</t>
  </si>
  <si>
    <t>CONSILIUL LOCAL</t>
  </si>
  <si>
    <t>SECȚIUNEA DE FUNCȚIONARE</t>
  </si>
  <si>
    <t>SECȚIUNEA DE DEZVOLTARE</t>
  </si>
  <si>
    <t>PRIMAR,</t>
  </si>
  <si>
    <t>DIRECTOR EXECUTIV,</t>
  </si>
  <si>
    <t>NEGURĂ MIHĂIȚĂ</t>
  </si>
  <si>
    <t>FLORESCU IULIANA GEORGETA</t>
  </si>
  <si>
    <t>VIZĂ CFP</t>
  </si>
  <si>
    <t>PREȘEDINTE DE ȘEDINȚĂ,</t>
  </si>
  <si>
    <t>SECRETAR GENERAL,</t>
  </si>
  <si>
    <t>ERHAN RODICA</t>
  </si>
  <si>
    <t>MUNICIPIUL CÂMPULUNG MOLDOVENESC                                                   ANEXA NR. 1 LA HCL NR. _____/2022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</si>
</sst>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2" fillId="0" borderId="2" xfId="0" applyNumberFormat="1" applyFont="1" applyBorder="1" applyAlignment="1">
      <alignment wrapText="1" shrinkToFit="1"/>
    </xf>
    <xf numFmtId="4" fontId="2" fillId="0" borderId="2" xfId="0" applyNumberFormat="1" applyFont="1" applyBorder="1" applyAlignment="1">
      <alignment wrapText="1"/>
    </xf>
    <xf numFmtId="0" fontId="4" fillId="0" borderId="0" xfId="0" applyFont="1"/>
    <xf numFmtId="49" fontId="6" fillId="0" borderId="0" xfId="0" applyNumberFormat="1" applyFont="1" applyAlignment="1">
      <alignment wrapText="1" shrinkToFit="1"/>
    </xf>
    <xf numFmtId="0" fontId="6" fillId="0" borderId="0" xfId="0" applyFont="1"/>
    <xf numFmtId="0" fontId="3" fillId="0" borderId="1" xfId="0" applyFont="1" applyBorder="1" applyAlignment="1">
      <alignment horizontal="center" vertical="center" wrapText="1" shrinkToFit="1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0"/>
  <sheetViews>
    <sheetView tabSelected="1" topLeftCell="B1" workbookViewId="0">
      <selection activeCell="P7" sqref="P7"/>
    </sheetView>
  </sheetViews>
  <sheetFormatPr defaultRowHeight="15" x14ac:dyDescent="0.25"/>
  <cols>
    <col min="1" max="1" width="3.42578125" hidden="1" customWidth="1"/>
    <col min="2" max="2" width="41.85546875" customWidth="1"/>
    <col min="3" max="3" width="9.140625" customWidth="1"/>
    <col min="4" max="4" width="12.7109375" customWidth="1"/>
    <col min="5" max="5" width="14.42578125" customWidth="1"/>
    <col min="6" max="8" width="14.42578125" hidden="1" customWidth="1"/>
    <col min="9" max="9" width="14" customWidth="1"/>
    <col min="10" max="11" width="14.42578125" hidden="1" customWidth="1"/>
  </cols>
  <sheetData>
    <row r="1" spans="1:11" x14ac:dyDescent="0.25">
      <c r="A1" s="13" t="s">
        <v>284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x14ac:dyDescent="0.25">
      <c r="A2" s="13" t="s">
        <v>273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70.150000000000006" customHeight="1" x14ac:dyDescent="0.25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x14ac:dyDescent="0.25">
      <c r="A5" s="16" t="s">
        <v>1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5.75" thickBot="1" x14ac:dyDescent="0.3"/>
    <row r="7" spans="1:11" s="1" customFormat="1" ht="15.75" thickBot="1" x14ac:dyDescent="0.3">
      <c r="A7" s="10" t="s">
        <v>2</v>
      </c>
      <c r="B7" s="10"/>
      <c r="C7" s="10" t="s">
        <v>4</v>
      </c>
      <c r="D7" s="10" t="s">
        <v>6</v>
      </c>
      <c r="E7" s="10" t="s">
        <v>7</v>
      </c>
      <c r="F7" s="10" t="s">
        <v>8</v>
      </c>
      <c r="G7" s="10"/>
      <c r="H7" s="10"/>
      <c r="I7" s="10" t="s">
        <v>13</v>
      </c>
      <c r="J7" s="10" t="s">
        <v>14</v>
      </c>
      <c r="K7" s="10" t="s">
        <v>15</v>
      </c>
    </row>
    <row r="8" spans="1:11" s="1" customFormat="1" ht="15.75" thickBot="1" x14ac:dyDescent="0.3">
      <c r="A8" s="10"/>
      <c r="B8" s="10"/>
      <c r="C8" s="10"/>
      <c r="D8" s="10"/>
      <c r="E8" s="10"/>
      <c r="F8" s="10" t="s">
        <v>9</v>
      </c>
      <c r="G8" s="10" t="s">
        <v>11</v>
      </c>
      <c r="H8" s="10" t="s">
        <v>12</v>
      </c>
      <c r="I8" s="10"/>
      <c r="J8" s="10"/>
      <c r="K8" s="10"/>
    </row>
    <row r="9" spans="1:11" s="1" customFormat="1" ht="15.75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s="1" customFormat="1" ht="27" customHeight="1" thickBot="1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s="1" customFormat="1" ht="15.75" thickBot="1" x14ac:dyDescent="0.3">
      <c r="A11" s="10" t="s">
        <v>3</v>
      </c>
      <c r="B11" s="10"/>
      <c r="C11" s="2" t="s">
        <v>5</v>
      </c>
      <c r="D11" s="2">
        <v>1</v>
      </c>
      <c r="E11" s="2">
        <v>2</v>
      </c>
      <c r="F11" s="2" t="s">
        <v>10</v>
      </c>
      <c r="G11" s="2">
        <v>4</v>
      </c>
      <c r="H11" s="2">
        <v>5</v>
      </c>
      <c r="I11" s="2">
        <v>6</v>
      </c>
      <c r="J11" s="2">
        <v>7</v>
      </c>
      <c r="K11" s="2" t="s">
        <v>16</v>
      </c>
    </row>
    <row r="12" spans="1:11" s="1" customFormat="1" ht="33" x14ac:dyDescent="0.25">
      <c r="A12" s="5" t="s">
        <v>17</v>
      </c>
      <c r="B12" s="5" t="s">
        <v>18</v>
      </c>
      <c r="C12" s="5" t="s">
        <v>19</v>
      </c>
      <c r="D12" s="6">
        <f>D14+D69+D73+D76+D87</f>
        <v>92464170</v>
      </c>
      <c r="E12" s="6">
        <f>E14+E69+E73+E76+E87</f>
        <v>82516950</v>
      </c>
      <c r="F12" s="6">
        <f t="shared" ref="F12:F43" si="0">G12+H12</f>
        <v>54782296</v>
      </c>
      <c r="G12" s="6">
        <f>G14+G69+G73+G76+G87</f>
        <v>8648743</v>
      </c>
      <c r="H12" s="6">
        <f>H14+H69+H73+H76+H87</f>
        <v>46133553</v>
      </c>
      <c r="I12" s="6">
        <f>I14+I69+I73+I76+I87</f>
        <v>44753583</v>
      </c>
      <c r="J12" s="6">
        <f>J14+J69+J73+J76+J87</f>
        <v>795988</v>
      </c>
      <c r="K12" s="6">
        <f t="shared" ref="K12:K43" si="1">F12-I12-J12</f>
        <v>9232725</v>
      </c>
    </row>
    <row r="13" spans="1:11" s="1" customFormat="1" ht="22.5" x14ac:dyDescent="0.25">
      <c r="A13" s="5" t="s">
        <v>20</v>
      </c>
      <c r="B13" s="5" t="s">
        <v>21</v>
      </c>
      <c r="C13" s="5" t="s">
        <v>22</v>
      </c>
      <c r="D13" s="6">
        <f>D14-D36+D69</f>
        <v>29491710</v>
      </c>
      <c r="E13" s="6">
        <f>E14-E36+E69</f>
        <v>24307980</v>
      </c>
      <c r="F13" s="6">
        <f t="shared" si="0"/>
        <v>32241106</v>
      </c>
      <c r="G13" s="6">
        <f>G14-G36+G69</f>
        <v>8041048</v>
      </c>
      <c r="H13" s="6">
        <f>H14-H36+H69</f>
        <v>24200058</v>
      </c>
      <c r="I13" s="6">
        <f>I14-I36+I69</f>
        <v>23396912</v>
      </c>
      <c r="J13" s="6">
        <f>J14-J36+J69</f>
        <v>261568</v>
      </c>
      <c r="K13" s="6">
        <f t="shared" si="1"/>
        <v>8582626</v>
      </c>
    </row>
    <row r="14" spans="1:11" s="1" customFormat="1" x14ac:dyDescent="0.25">
      <c r="A14" s="5" t="s">
        <v>23</v>
      </c>
      <c r="B14" s="5" t="s">
        <v>24</v>
      </c>
      <c r="C14" s="5" t="s">
        <v>25</v>
      </c>
      <c r="D14" s="6">
        <f>D15+D50</f>
        <v>45520670</v>
      </c>
      <c r="E14" s="6">
        <f>E15+E50</f>
        <v>37448940</v>
      </c>
      <c r="F14" s="6">
        <f t="shared" si="0"/>
        <v>44914921</v>
      </c>
      <c r="G14" s="6">
        <f>G15+G50</f>
        <v>8041048</v>
      </c>
      <c r="H14" s="6">
        <f>H15+H50</f>
        <v>36873873</v>
      </c>
      <c r="I14" s="6">
        <f>I15+I50</f>
        <v>36070727</v>
      </c>
      <c r="J14" s="6">
        <f>J15+J50</f>
        <v>261568</v>
      </c>
      <c r="K14" s="6">
        <f t="shared" si="1"/>
        <v>8582626</v>
      </c>
    </row>
    <row r="15" spans="1:11" s="1" customFormat="1" ht="22.5" x14ac:dyDescent="0.25">
      <c r="A15" s="5" t="s">
        <v>26</v>
      </c>
      <c r="B15" s="5" t="s">
        <v>27</v>
      </c>
      <c r="C15" s="5" t="s">
        <v>28</v>
      </c>
      <c r="D15" s="6">
        <f>D16+D24+D35+D47</f>
        <v>37282070</v>
      </c>
      <c r="E15" s="6">
        <f>E16+E24+E35+E47</f>
        <v>31181080</v>
      </c>
      <c r="F15" s="6">
        <f t="shared" si="0"/>
        <v>33633822</v>
      </c>
      <c r="G15" s="6">
        <f>G16+G24+G35+G47</f>
        <v>3587352</v>
      </c>
      <c r="H15" s="6">
        <f>H16+H24+H35+H47</f>
        <v>30046470</v>
      </c>
      <c r="I15" s="6">
        <f>I16+I24+I35+I47</f>
        <v>29664486</v>
      </c>
      <c r="J15" s="6">
        <f>J16+J24+J35+J47</f>
        <v>91731</v>
      </c>
      <c r="K15" s="6">
        <f t="shared" si="1"/>
        <v>3877605</v>
      </c>
    </row>
    <row r="16" spans="1:11" s="1" customFormat="1" ht="22.5" x14ac:dyDescent="0.25">
      <c r="A16" s="5" t="s">
        <v>29</v>
      </c>
      <c r="B16" s="5" t="s">
        <v>30</v>
      </c>
      <c r="C16" s="5" t="s">
        <v>31</v>
      </c>
      <c r="D16" s="6">
        <f>+D17</f>
        <v>14721000</v>
      </c>
      <c r="E16" s="6">
        <f>+E17</f>
        <v>12198710</v>
      </c>
      <c r="F16" s="6">
        <f t="shared" si="0"/>
        <v>10647879</v>
      </c>
      <c r="G16" s="6">
        <f>+G17</f>
        <v>0</v>
      </c>
      <c r="H16" s="6">
        <f>+H17</f>
        <v>10647879</v>
      </c>
      <c r="I16" s="6">
        <f>+I17</f>
        <v>10647879</v>
      </c>
      <c r="J16" s="6">
        <f>+J17</f>
        <v>0</v>
      </c>
      <c r="K16" s="6">
        <f t="shared" si="1"/>
        <v>0</v>
      </c>
    </row>
    <row r="17" spans="1:11" s="1" customFormat="1" ht="33" x14ac:dyDescent="0.25">
      <c r="A17" s="5" t="s">
        <v>32</v>
      </c>
      <c r="B17" s="5" t="s">
        <v>33</v>
      </c>
      <c r="C17" s="5" t="s">
        <v>34</v>
      </c>
      <c r="D17" s="6">
        <f>D18+D20</f>
        <v>14721000</v>
      </c>
      <c r="E17" s="6">
        <f>E18+E20</f>
        <v>12198710</v>
      </c>
      <c r="F17" s="6">
        <f t="shared" si="0"/>
        <v>10647879</v>
      </c>
      <c r="G17" s="6">
        <f>G18+G20</f>
        <v>0</v>
      </c>
      <c r="H17" s="6">
        <f>H18+H20</f>
        <v>10647879</v>
      </c>
      <c r="I17" s="6">
        <f>I18+I20</f>
        <v>10647879</v>
      </c>
      <c r="J17" s="6">
        <f>J18+J20</f>
        <v>0</v>
      </c>
      <c r="K17" s="6">
        <f t="shared" si="1"/>
        <v>0</v>
      </c>
    </row>
    <row r="18" spans="1:11" s="1" customFormat="1" x14ac:dyDescent="0.25">
      <c r="A18" s="5" t="s">
        <v>35</v>
      </c>
      <c r="B18" s="5" t="s">
        <v>36</v>
      </c>
      <c r="C18" s="5" t="s">
        <v>37</v>
      </c>
      <c r="D18" s="6">
        <f>+D19</f>
        <v>54000</v>
      </c>
      <c r="E18" s="6">
        <f>+E19</f>
        <v>42600</v>
      </c>
      <c r="F18" s="6">
        <f t="shared" si="0"/>
        <v>21511</v>
      </c>
      <c r="G18" s="6">
        <f>+G19</f>
        <v>0</v>
      </c>
      <c r="H18" s="6">
        <f>+H19</f>
        <v>21511</v>
      </c>
      <c r="I18" s="6">
        <f>+I19</f>
        <v>21511</v>
      </c>
      <c r="J18" s="6">
        <f>+J19</f>
        <v>0</v>
      </c>
      <c r="K18" s="6">
        <f t="shared" si="1"/>
        <v>0</v>
      </c>
    </row>
    <row r="19" spans="1:11" s="1" customFormat="1" ht="22.5" x14ac:dyDescent="0.25">
      <c r="A19" s="5" t="s">
        <v>38</v>
      </c>
      <c r="B19" s="5" t="s">
        <v>39</v>
      </c>
      <c r="C19" s="5" t="s">
        <v>40</v>
      </c>
      <c r="D19" s="6">
        <v>54000</v>
      </c>
      <c r="E19" s="6">
        <v>42600</v>
      </c>
      <c r="F19" s="6">
        <f t="shared" si="0"/>
        <v>21511</v>
      </c>
      <c r="G19" s="6">
        <v>0</v>
      </c>
      <c r="H19" s="6">
        <v>21511</v>
      </c>
      <c r="I19" s="6">
        <v>21511</v>
      </c>
      <c r="J19" s="6">
        <v>0</v>
      </c>
      <c r="K19" s="6">
        <f t="shared" si="1"/>
        <v>0</v>
      </c>
    </row>
    <row r="20" spans="1:11" s="1" customFormat="1" ht="22.5" x14ac:dyDescent="0.25">
      <c r="A20" s="5" t="s">
        <v>41</v>
      </c>
      <c r="B20" s="5" t="s">
        <v>42</v>
      </c>
      <c r="C20" s="5" t="s">
        <v>43</v>
      </c>
      <c r="D20" s="6">
        <f>D21+D22+D23</f>
        <v>14667000</v>
      </c>
      <c r="E20" s="6">
        <f>E21+E22+E23</f>
        <v>12156110</v>
      </c>
      <c r="F20" s="6">
        <f t="shared" si="0"/>
        <v>10626368</v>
      </c>
      <c r="G20" s="6">
        <f>G21+G22+G23</f>
        <v>0</v>
      </c>
      <c r="H20" s="6">
        <f>H21+H22+H23</f>
        <v>10626368</v>
      </c>
      <c r="I20" s="6">
        <f>I21+I22+I23</f>
        <v>10626368</v>
      </c>
      <c r="J20" s="6">
        <f>J21+J22+J23</f>
        <v>0</v>
      </c>
      <c r="K20" s="6">
        <f t="shared" si="1"/>
        <v>0</v>
      </c>
    </row>
    <row r="21" spans="1:11" s="1" customFormat="1" x14ac:dyDescent="0.25">
      <c r="A21" s="5" t="s">
        <v>44</v>
      </c>
      <c r="B21" s="5" t="s">
        <v>45</v>
      </c>
      <c r="C21" s="5" t="s">
        <v>46</v>
      </c>
      <c r="D21" s="6">
        <v>12523000</v>
      </c>
      <c r="E21" s="6">
        <v>10228610</v>
      </c>
      <c r="F21" s="6">
        <f t="shared" si="0"/>
        <v>9003337</v>
      </c>
      <c r="G21" s="6">
        <v>0</v>
      </c>
      <c r="H21" s="6">
        <v>9003337</v>
      </c>
      <c r="I21" s="6">
        <v>9003337</v>
      </c>
      <c r="J21" s="6">
        <v>0</v>
      </c>
      <c r="K21" s="6">
        <f t="shared" si="1"/>
        <v>0</v>
      </c>
    </row>
    <row r="22" spans="1:11" s="1" customFormat="1" ht="22.5" x14ac:dyDescent="0.25">
      <c r="A22" s="5" t="s">
        <v>47</v>
      </c>
      <c r="B22" s="5" t="s">
        <v>48</v>
      </c>
      <c r="C22" s="5" t="s">
        <v>49</v>
      </c>
      <c r="D22" s="6">
        <v>844000</v>
      </c>
      <c r="E22" s="6">
        <v>644000</v>
      </c>
      <c r="F22" s="6">
        <f t="shared" si="0"/>
        <v>634444</v>
      </c>
      <c r="G22" s="6">
        <v>0</v>
      </c>
      <c r="H22" s="6">
        <v>634444</v>
      </c>
      <c r="I22" s="6">
        <v>634444</v>
      </c>
      <c r="J22" s="6">
        <v>0</v>
      </c>
      <c r="K22" s="6">
        <f t="shared" si="1"/>
        <v>0</v>
      </c>
    </row>
    <row r="23" spans="1:11" s="1" customFormat="1" ht="22.5" x14ac:dyDescent="0.25">
      <c r="A23" s="5" t="s">
        <v>50</v>
      </c>
      <c r="B23" s="5" t="s">
        <v>51</v>
      </c>
      <c r="C23" s="5" t="s">
        <v>52</v>
      </c>
      <c r="D23" s="6">
        <v>1300000</v>
      </c>
      <c r="E23" s="6">
        <v>1283500</v>
      </c>
      <c r="F23" s="6">
        <f t="shared" si="0"/>
        <v>988587</v>
      </c>
      <c r="G23" s="6">
        <v>0</v>
      </c>
      <c r="H23" s="6">
        <v>988587</v>
      </c>
      <c r="I23" s="6">
        <v>988587</v>
      </c>
      <c r="J23" s="6">
        <v>0</v>
      </c>
      <c r="K23" s="6">
        <f t="shared" si="1"/>
        <v>0</v>
      </c>
    </row>
    <row r="24" spans="1:11" s="1" customFormat="1" ht="22.5" x14ac:dyDescent="0.25">
      <c r="A24" s="5" t="s">
        <v>53</v>
      </c>
      <c r="B24" s="5" t="s">
        <v>54</v>
      </c>
      <c r="C24" s="5" t="s">
        <v>55</v>
      </c>
      <c r="D24" s="6">
        <f>D25</f>
        <v>4610860</v>
      </c>
      <c r="E24" s="6">
        <f>E25</f>
        <v>4115760</v>
      </c>
      <c r="F24" s="6">
        <f t="shared" si="0"/>
        <v>7497974</v>
      </c>
      <c r="G24" s="6">
        <f>G25</f>
        <v>2903629</v>
      </c>
      <c r="H24" s="6">
        <f>H25</f>
        <v>4594345</v>
      </c>
      <c r="I24" s="6">
        <f>I25</f>
        <v>4457929</v>
      </c>
      <c r="J24" s="6">
        <f>J25</f>
        <v>52570</v>
      </c>
      <c r="K24" s="6">
        <f t="shared" si="1"/>
        <v>2987475</v>
      </c>
    </row>
    <row r="25" spans="1:11" s="1" customFormat="1" ht="22.5" x14ac:dyDescent="0.25">
      <c r="A25" s="5" t="s">
        <v>56</v>
      </c>
      <c r="B25" s="5" t="s">
        <v>57</v>
      </c>
      <c r="C25" s="5" t="s">
        <v>58</v>
      </c>
      <c r="D25" s="6">
        <f>D26+D29+D33+D34</f>
        <v>4610860</v>
      </c>
      <c r="E25" s="6">
        <f>E26+E29+E33+E34</f>
        <v>4115760</v>
      </c>
      <c r="F25" s="6">
        <f t="shared" si="0"/>
        <v>7497974</v>
      </c>
      <c r="G25" s="6">
        <f>G26+G29+G33+G34</f>
        <v>2903629</v>
      </c>
      <c r="H25" s="6">
        <f>H26+H29+H33+H34</f>
        <v>4594345</v>
      </c>
      <c r="I25" s="6">
        <f>I26+I29+I33+I34</f>
        <v>4457929</v>
      </c>
      <c r="J25" s="6">
        <f>J26+J29+J33+J34</f>
        <v>52570</v>
      </c>
      <c r="K25" s="6">
        <f t="shared" si="1"/>
        <v>2987475</v>
      </c>
    </row>
    <row r="26" spans="1:11" s="1" customFormat="1" ht="22.5" x14ac:dyDescent="0.25">
      <c r="A26" s="5" t="s">
        <v>59</v>
      </c>
      <c r="B26" s="5" t="s">
        <v>60</v>
      </c>
      <c r="C26" s="5" t="s">
        <v>61</v>
      </c>
      <c r="D26" s="6">
        <f>D27+D28</f>
        <v>2932100</v>
      </c>
      <c r="E26" s="6">
        <f>E27+E28</f>
        <v>2601400</v>
      </c>
      <c r="F26" s="6">
        <f t="shared" si="0"/>
        <v>5210627</v>
      </c>
      <c r="G26" s="6">
        <f>G27+G28</f>
        <v>2212328</v>
      </c>
      <c r="H26" s="6">
        <f>H27+H28</f>
        <v>2998299</v>
      </c>
      <c r="I26" s="6">
        <f>I27+I28</f>
        <v>2944416</v>
      </c>
      <c r="J26" s="6">
        <f>J27+J28</f>
        <v>12187</v>
      </c>
      <c r="K26" s="6">
        <f t="shared" si="1"/>
        <v>2254024</v>
      </c>
    </row>
    <row r="27" spans="1:11" s="1" customFormat="1" x14ac:dyDescent="0.25">
      <c r="A27" s="5" t="s">
        <v>62</v>
      </c>
      <c r="B27" s="5" t="s">
        <v>63</v>
      </c>
      <c r="C27" s="5" t="s">
        <v>64</v>
      </c>
      <c r="D27" s="6">
        <v>1231600</v>
      </c>
      <c r="E27" s="6">
        <v>1098400</v>
      </c>
      <c r="F27" s="6">
        <f t="shared" si="0"/>
        <v>1625161</v>
      </c>
      <c r="G27" s="6">
        <v>337764</v>
      </c>
      <c r="H27" s="6">
        <v>1287397</v>
      </c>
      <c r="I27" s="6">
        <v>1159799</v>
      </c>
      <c r="J27" s="6">
        <v>8310</v>
      </c>
      <c r="K27" s="6">
        <f t="shared" si="1"/>
        <v>457052</v>
      </c>
    </row>
    <row r="28" spans="1:11" s="1" customFormat="1" x14ac:dyDescent="0.25">
      <c r="A28" s="5" t="s">
        <v>65</v>
      </c>
      <c r="B28" s="5" t="s">
        <v>66</v>
      </c>
      <c r="C28" s="5" t="s">
        <v>67</v>
      </c>
      <c r="D28" s="6">
        <v>1700500</v>
      </c>
      <c r="E28" s="6">
        <v>1503000</v>
      </c>
      <c r="F28" s="6">
        <f t="shared" si="0"/>
        <v>3585466</v>
      </c>
      <c r="G28" s="6">
        <v>1874564</v>
      </c>
      <c r="H28" s="6">
        <v>1710902</v>
      </c>
      <c r="I28" s="6">
        <v>1784617</v>
      </c>
      <c r="J28" s="6">
        <v>3877</v>
      </c>
      <c r="K28" s="6">
        <f t="shared" si="1"/>
        <v>1796972</v>
      </c>
    </row>
    <row r="29" spans="1:11" s="1" customFormat="1" ht="22.5" x14ac:dyDescent="0.25">
      <c r="A29" s="5" t="s">
        <v>68</v>
      </c>
      <c r="B29" s="5" t="s">
        <v>69</v>
      </c>
      <c r="C29" s="5" t="s">
        <v>70</v>
      </c>
      <c r="D29" s="6">
        <f>D30+D31+D32</f>
        <v>1376360</v>
      </c>
      <c r="E29" s="6">
        <f>E30+E31+E32</f>
        <v>1259760</v>
      </c>
      <c r="F29" s="6">
        <f t="shared" si="0"/>
        <v>1864087</v>
      </c>
      <c r="G29" s="6">
        <f>G30+G31+G32</f>
        <v>588655</v>
      </c>
      <c r="H29" s="6">
        <f>H30+H31+H32</f>
        <v>1275432</v>
      </c>
      <c r="I29" s="6">
        <f>I30+I31+I32</f>
        <v>1216902</v>
      </c>
      <c r="J29" s="6">
        <f>J30+J31+J32</f>
        <v>31659</v>
      </c>
      <c r="K29" s="6">
        <f t="shared" si="1"/>
        <v>615526</v>
      </c>
    </row>
    <row r="30" spans="1:11" s="1" customFormat="1" ht="22.5" x14ac:dyDescent="0.25">
      <c r="A30" s="5" t="s">
        <v>71</v>
      </c>
      <c r="B30" s="5" t="s">
        <v>72</v>
      </c>
      <c r="C30" s="5" t="s">
        <v>73</v>
      </c>
      <c r="D30" s="6">
        <v>891760</v>
      </c>
      <c r="E30" s="6">
        <v>822160</v>
      </c>
      <c r="F30" s="6">
        <f t="shared" si="0"/>
        <v>1036043</v>
      </c>
      <c r="G30" s="6">
        <v>228971</v>
      </c>
      <c r="H30" s="6">
        <v>807072</v>
      </c>
      <c r="I30" s="6">
        <v>760956</v>
      </c>
      <c r="J30" s="6">
        <v>3897</v>
      </c>
      <c r="K30" s="6">
        <f t="shared" si="1"/>
        <v>271190</v>
      </c>
    </row>
    <row r="31" spans="1:11" s="1" customFormat="1" ht="22.5" x14ac:dyDescent="0.25">
      <c r="A31" s="5" t="s">
        <v>74</v>
      </c>
      <c r="B31" s="5" t="s">
        <v>75</v>
      </c>
      <c r="C31" s="5" t="s">
        <v>76</v>
      </c>
      <c r="D31" s="6">
        <v>218700</v>
      </c>
      <c r="E31" s="6">
        <v>207700</v>
      </c>
      <c r="F31" s="6">
        <f t="shared" si="0"/>
        <v>450102</v>
      </c>
      <c r="G31" s="6">
        <v>243490</v>
      </c>
      <c r="H31" s="6">
        <v>206612</v>
      </c>
      <c r="I31" s="6">
        <v>211612</v>
      </c>
      <c r="J31" s="6">
        <v>24097</v>
      </c>
      <c r="K31" s="6">
        <f t="shared" si="1"/>
        <v>214393</v>
      </c>
    </row>
    <row r="32" spans="1:11" s="1" customFormat="1" x14ac:dyDescent="0.25">
      <c r="A32" s="5" t="s">
        <v>77</v>
      </c>
      <c r="B32" s="5" t="s">
        <v>78</v>
      </c>
      <c r="C32" s="5" t="s">
        <v>79</v>
      </c>
      <c r="D32" s="6">
        <v>265900</v>
      </c>
      <c r="E32" s="6">
        <v>229900</v>
      </c>
      <c r="F32" s="6">
        <f t="shared" si="0"/>
        <v>377942</v>
      </c>
      <c r="G32" s="6">
        <v>116194</v>
      </c>
      <c r="H32" s="6">
        <v>261748</v>
      </c>
      <c r="I32" s="6">
        <v>244334</v>
      </c>
      <c r="J32" s="6">
        <v>3665</v>
      </c>
      <c r="K32" s="6">
        <f t="shared" si="1"/>
        <v>129943</v>
      </c>
    </row>
    <row r="33" spans="1:11" s="1" customFormat="1" x14ac:dyDescent="0.25">
      <c r="A33" s="5" t="s">
        <v>80</v>
      </c>
      <c r="B33" s="5" t="s">
        <v>81</v>
      </c>
      <c r="C33" s="5" t="s">
        <v>82</v>
      </c>
      <c r="D33" s="6">
        <v>163400</v>
      </c>
      <c r="E33" s="6">
        <v>135400</v>
      </c>
      <c r="F33" s="6">
        <f t="shared" si="0"/>
        <v>208351</v>
      </c>
      <c r="G33" s="6">
        <v>55652</v>
      </c>
      <c r="H33" s="6">
        <v>152699</v>
      </c>
      <c r="I33" s="6">
        <v>146761</v>
      </c>
      <c r="J33" s="6">
        <v>8110</v>
      </c>
      <c r="K33" s="6">
        <f t="shared" si="1"/>
        <v>53480</v>
      </c>
    </row>
    <row r="34" spans="1:11" s="1" customFormat="1" x14ac:dyDescent="0.25">
      <c r="A34" s="5" t="s">
        <v>83</v>
      </c>
      <c r="B34" s="5" t="s">
        <v>84</v>
      </c>
      <c r="C34" s="5" t="s">
        <v>85</v>
      </c>
      <c r="D34" s="6">
        <v>139000</v>
      </c>
      <c r="E34" s="6">
        <v>119200</v>
      </c>
      <c r="F34" s="6">
        <f t="shared" si="0"/>
        <v>214909</v>
      </c>
      <c r="G34" s="6">
        <v>46994</v>
      </c>
      <c r="H34" s="6">
        <v>167915</v>
      </c>
      <c r="I34" s="6">
        <v>149850</v>
      </c>
      <c r="J34" s="6">
        <v>614</v>
      </c>
      <c r="K34" s="6">
        <f t="shared" si="1"/>
        <v>64445</v>
      </c>
    </row>
    <row r="35" spans="1:11" s="1" customFormat="1" ht="22.5" x14ac:dyDescent="0.25">
      <c r="A35" s="5" t="s">
        <v>86</v>
      </c>
      <c r="B35" s="5" t="s">
        <v>87</v>
      </c>
      <c r="C35" s="5" t="s">
        <v>88</v>
      </c>
      <c r="D35" s="6">
        <f>D36+D39+D41</f>
        <v>17949510</v>
      </c>
      <c r="E35" s="6">
        <f>E36+E39+E41</f>
        <v>14866110</v>
      </c>
      <c r="F35" s="6">
        <f t="shared" si="0"/>
        <v>15487167</v>
      </c>
      <c r="G35" s="6">
        <f>G36+G39+G41</f>
        <v>682928</v>
      </c>
      <c r="H35" s="6">
        <f>H36+H39+H41</f>
        <v>14804239</v>
      </c>
      <c r="I35" s="6">
        <f>I36+I39+I41</f>
        <v>14558524</v>
      </c>
      <c r="J35" s="6">
        <f>J36+J39+J41</f>
        <v>39140</v>
      </c>
      <c r="K35" s="6">
        <f t="shared" si="1"/>
        <v>889503</v>
      </c>
    </row>
    <row r="36" spans="1:11" s="1" customFormat="1" ht="22.5" x14ac:dyDescent="0.25">
      <c r="A36" s="5" t="s">
        <v>89</v>
      </c>
      <c r="B36" s="5" t="s">
        <v>90</v>
      </c>
      <c r="C36" s="5" t="s">
        <v>91</v>
      </c>
      <c r="D36" s="6">
        <f>+D37+D38</f>
        <v>16102000</v>
      </c>
      <c r="E36" s="6">
        <f>+E37+E38</f>
        <v>13214000</v>
      </c>
      <c r="F36" s="6">
        <f t="shared" si="0"/>
        <v>12751775</v>
      </c>
      <c r="G36" s="6">
        <f>+G37+G38</f>
        <v>0</v>
      </c>
      <c r="H36" s="6">
        <f>+H37+H38</f>
        <v>12751775</v>
      </c>
      <c r="I36" s="6">
        <f>+I37+I38</f>
        <v>12751775</v>
      </c>
      <c r="J36" s="6">
        <f>+J37+J38</f>
        <v>0</v>
      </c>
      <c r="K36" s="6">
        <f t="shared" si="1"/>
        <v>0</v>
      </c>
    </row>
    <row r="37" spans="1:11" s="1" customFormat="1" ht="43.5" x14ac:dyDescent="0.25">
      <c r="A37" s="5" t="s">
        <v>92</v>
      </c>
      <c r="B37" s="5" t="s">
        <v>93</v>
      </c>
      <c r="C37" s="5" t="s">
        <v>94</v>
      </c>
      <c r="D37" s="6">
        <v>8024000</v>
      </c>
      <c r="E37" s="6">
        <v>5136000</v>
      </c>
      <c r="F37" s="6">
        <f t="shared" si="0"/>
        <v>4813775</v>
      </c>
      <c r="G37" s="6">
        <v>0</v>
      </c>
      <c r="H37" s="6">
        <v>4813775</v>
      </c>
      <c r="I37" s="6">
        <v>4813775</v>
      </c>
      <c r="J37" s="6">
        <v>0</v>
      </c>
      <c r="K37" s="6">
        <f t="shared" si="1"/>
        <v>0</v>
      </c>
    </row>
    <row r="38" spans="1:11" s="1" customFormat="1" ht="22.5" x14ac:dyDescent="0.25">
      <c r="A38" s="5" t="s">
        <v>95</v>
      </c>
      <c r="B38" s="5" t="s">
        <v>96</v>
      </c>
      <c r="C38" s="5" t="s">
        <v>97</v>
      </c>
      <c r="D38" s="6">
        <v>8078000</v>
      </c>
      <c r="E38" s="6">
        <v>8078000</v>
      </c>
      <c r="F38" s="6">
        <f t="shared" si="0"/>
        <v>7938000</v>
      </c>
      <c r="G38" s="6">
        <v>0</v>
      </c>
      <c r="H38" s="6">
        <v>7938000</v>
      </c>
      <c r="I38" s="6">
        <v>7938000</v>
      </c>
      <c r="J38" s="6">
        <v>0</v>
      </c>
      <c r="K38" s="6">
        <f t="shared" si="1"/>
        <v>0</v>
      </c>
    </row>
    <row r="39" spans="1:11" s="1" customFormat="1" ht="22.5" x14ac:dyDescent="0.25">
      <c r="A39" s="5" t="s">
        <v>98</v>
      </c>
      <c r="B39" s="5" t="s">
        <v>99</v>
      </c>
      <c r="C39" s="5" t="s">
        <v>100</v>
      </c>
      <c r="D39" s="6">
        <f>D40</f>
        <v>0</v>
      </c>
      <c r="E39" s="6">
        <f>E40</f>
        <v>0</v>
      </c>
      <c r="F39" s="6">
        <f t="shared" si="0"/>
        <v>480</v>
      </c>
      <c r="G39" s="6">
        <f>G40</f>
        <v>0</v>
      </c>
      <c r="H39" s="6">
        <f>H40</f>
        <v>480</v>
      </c>
      <c r="I39" s="6">
        <f>I40</f>
        <v>480</v>
      </c>
      <c r="J39" s="6">
        <f>J40</f>
        <v>0</v>
      </c>
      <c r="K39" s="6">
        <f t="shared" si="1"/>
        <v>0</v>
      </c>
    </row>
    <row r="40" spans="1:11" s="1" customFormat="1" x14ac:dyDescent="0.25">
      <c r="A40" s="5" t="s">
        <v>101</v>
      </c>
      <c r="B40" s="5" t="s">
        <v>102</v>
      </c>
      <c r="C40" s="5" t="s">
        <v>103</v>
      </c>
      <c r="D40" s="6">
        <v>0</v>
      </c>
      <c r="E40" s="6">
        <v>0</v>
      </c>
      <c r="F40" s="6">
        <f t="shared" si="0"/>
        <v>480</v>
      </c>
      <c r="G40" s="6">
        <v>0</v>
      </c>
      <c r="H40" s="6">
        <v>480</v>
      </c>
      <c r="I40" s="6">
        <v>480</v>
      </c>
      <c r="J40" s="6">
        <v>0</v>
      </c>
      <c r="K40" s="6">
        <f t="shared" si="1"/>
        <v>0</v>
      </c>
    </row>
    <row r="41" spans="1:11" s="1" customFormat="1" ht="33" x14ac:dyDescent="0.25">
      <c r="A41" s="5" t="s">
        <v>104</v>
      </c>
      <c r="B41" s="5" t="s">
        <v>105</v>
      </c>
      <c r="C41" s="5" t="s">
        <v>106</v>
      </c>
      <c r="D41" s="6">
        <f>D42+D45+D46</f>
        <v>1847510</v>
      </c>
      <c r="E41" s="6">
        <f>E42+E45+E46</f>
        <v>1652110</v>
      </c>
      <c r="F41" s="6">
        <f t="shared" si="0"/>
        <v>2734912</v>
      </c>
      <c r="G41" s="6">
        <f>G42+G45+G46</f>
        <v>682928</v>
      </c>
      <c r="H41" s="6">
        <f>H42+H45+H46</f>
        <v>2051984</v>
      </c>
      <c r="I41" s="6">
        <f>I42+I45+I46</f>
        <v>1806269</v>
      </c>
      <c r="J41" s="6">
        <f>J42+J45+J46</f>
        <v>39140</v>
      </c>
      <c r="K41" s="6">
        <f t="shared" si="1"/>
        <v>889503</v>
      </c>
    </row>
    <row r="42" spans="1:11" s="1" customFormat="1" ht="22.5" x14ac:dyDescent="0.25">
      <c r="A42" s="5" t="s">
        <v>107</v>
      </c>
      <c r="B42" s="5" t="s">
        <v>108</v>
      </c>
      <c r="C42" s="5" t="s">
        <v>109</v>
      </c>
      <c r="D42" s="6">
        <f>D43+D44</f>
        <v>1427500</v>
      </c>
      <c r="E42" s="6">
        <f>E43+E44</f>
        <v>1286100</v>
      </c>
      <c r="F42" s="6">
        <f t="shared" si="0"/>
        <v>2187441</v>
      </c>
      <c r="G42" s="6">
        <f>G43+G44</f>
        <v>601510</v>
      </c>
      <c r="H42" s="6">
        <f>H43+H44</f>
        <v>1585931</v>
      </c>
      <c r="I42" s="6">
        <f>I43+I44</f>
        <v>1375464</v>
      </c>
      <c r="J42" s="6">
        <f>J43+J44</f>
        <v>33046</v>
      </c>
      <c r="K42" s="6">
        <f t="shared" si="1"/>
        <v>778931</v>
      </c>
    </row>
    <row r="43" spans="1:11" s="1" customFormat="1" ht="22.5" x14ac:dyDescent="0.25">
      <c r="A43" s="5" t="s">
        <v>110</v>
      </c>
      <c r="B43" s="5" t="s">
        <v>111</v>
      </c>
      <c r="C43" s="5" t="s">
        <v>112</v>
      </c>
      <c r="D43" s="6">
        <v>1043100</v>
      </c>
      <c r="E43" s="6">
        <v>939700</v>
      </c>
      <c r="F43" s="6">
        <f t="shared" si="0"/>
        <v>1634796</v>
      </c>
      <c r="G43" s="6">
        <v>449860</v>
      </c>
      <c r="H43" s="6">
        <v>1184936</v>
      </c>
      <c r="I43" s="6">
        <v>1013153</v>
      </c>
      <c r="J43" s="6">
        <v>13062</v>
      </c>
      <c r="K43" s="6">
        <f t="shared" si="1"/>
        <v>608581</v>
      </c>
    </row>
    <row r="44" spans="1:11" s="1" customFormat="1" ht="22.5" x14ac:dyDescent="0.25">
      <c r="A44" s="5" t="s">
        <v>113</v>
      </c>
      <c r="B44" s="5" t="s">
        <v>114</v>
      </c>
      <c r="C44" s="5" t="s">
        <v>115</v>
      </c>
      <c r="D44" s="6">
        <v>384400</v>
      </c>
      <c r="E44" s="6">
        <v>346400</v>
      </c>
      <c r="F44" s="6">
        <f t="shared" ref="F44:F75" si="2">G44+H44</f>
        <v>552645</v>
      </c>
      <c r="G44" s="6">
        <v>151650</v>
      </c>
      <c r="H44" s="6">
        <v>400995</v>
      </c>
      <c r="I44" s="6">
        <v>362311</v>
      </c>
      <c r="J44" s="6">
        <v>19984</v>
      </c>
      <c r="K44" s="6">
        <f t="shared" ref="K44:K75" si="3">F44-I44-J44</f>
        <v>170350</v>
      </c>
    </row>
    <row r="45" spans="1:11" s="1" customFormat="1" ht="22.5" x14ac:dyDescent="0.25">
      <c r="A45" s="5" t="s">
        <v>116</v>
      </c>
      <c r="B45" s="5" t="s">
        <v>117</v>
      </c>
      <c r="C45" s="5" t="s">
        <v>118</v>
      </c>
      <c r="D45" s="6">
        <v>374300</v>
      </c>
      <c r="E45" s="6">
        <v>324300</v>
      </c>
      <c r="F45" s="6">
        <f t="shared" si="2"/>
        <v>454997</v>
      </c>
      <c r="G45" s="6">
        <v>49200</v>
      </c>
      <c r="H45" s="6">
        <v>405797</v>
      </c>
      <c r="I45" s="6">
        <v>380165</v>
      </c>
      <c r="J45" s="6">
        <v>0</v>
      </c>
      <c r="K45" s="6">
        <f t="shared" si="3"/>
        <v>74832</v>
      </c>
    </row>
    <row r="46" spans="1:11" s="1" customFormat="1" ht="33" x14ac:dyDescent="0.25">
      <c r="A46" s="5" t="s">
        <v>119</v>
      </c>
      <c r="B46" s="5" t="s">
        <v>120</v>
      </c>
      <c r="C46" s="5" t="s">
        <v>121</v>
      </c>
      <c r="D46" s="6">
        <v>45710</v>
      </c>
      <c r="E46" s="6">
        <v>41710</v>
      </c>
      <c r="F46" s="6">
        <f t="shared" si="2"/>
        <v>92474</v>
      </c>
      <c r="G46" s="6">
        <v>32218</v>
      </c>
      <c r="H46" s="6">
        <v>60256</v>
      </c>
      <c r="I46" s="6">
        <v>50640</v>
      </c>
      <c r="J46" s="6">
        <v>6094</v>
      </c>
      <c r="K46" s="6">
        <f t="shared" si="3"/>
        <v>35740</v>
      </c>
    </row>
    <row r="47" spans="1:11" s="1" customFormat="1" ht="22.5" x14ac:dyDescent="0.25">
      <c r="A47" s="5" t="s">
        <v>122</v>
      </c>
      <c r="B47" s="5" t="s">
        <v>123</v>
      </c>
      <c r="C47" s="5" t="s">
        <v>124</v>
      </c>
      <c r="D47" s="6">
        <f>D48</f>
        <v>700</v>
      </c>
      <c r="E47" s="6">
        <f>E48</f>
        <v>500</v>
      </c>
      <c r="F47" s="6">
        <f t="shared" si="2"/>
        <v>802</v>
      </c>
      <c r="G47" s="6">
        <f t="shared" ref="G47:J48" si="4">G48</f>
        <v>795</v>
      </c>
      <c r="H47" s="6">
        <f t="shared" si="4"/>
        <v>7</v>
      </c>
      <c r="I47" s="6">
        <f t="shared" si="4"/>
        <v>154</v>
      </c>
      <c r="J47" s="6">
        <f t="shared" si="4"/>
        <v>21</v>
      </c>
      <c r="K47" s="6">
        <f t="shared" si="3"/>
        <v>627</v>
      </c>
    </row>
    <row r="48" spans="1:11" s="1" customFormat="1" x14ac:dyDescent="0.25">
      <c r="A48" s="5" t="s">
        <v>125</v>
      </c>
      <c r="B48" s="5" t="s">
        <v>126</v>
      </c>
      <c r="C48" s="5" t="s">
        <v>127</v>
      </c>
      <c r="D48" s="6">
        <f>D49</f>
        <v>700</v>
      </c>
      <c r="E48" s="6">
        <f>E49</f>
        <v>500</v>
      </c>
      <c r="F48" s="6">
        <f t="shared" si="2"/>
        <v>802</v>
      </c>
      <c r="G48" s="6">
        <f t="shared" si="4"/>
        <v>795</v>
      </c>
      <c r="H48" s="6">
        <f t="shared" si="4"/>
        <v>7</v>
      </c>
      <c r="I48" s="6">
        <f t="shared" si="4"/>
        <v>154</v>
      </c>
      <c r="J48" s="6">
        <f t="shared" si="4"/>
        <v>21</v>
      </c>
      <c r="K48" s="6">
        <f t="shared" si="3"/>
        <v>627</v>
      </c>
    </row>
    <row r="49" spans="1:11" s="1" customFormat="1" x14ac:dyDescent="0.25">
      <c r="A49" s="5" t="s">
        <v>128</v>
      </c>
      <c r="B49" s="5" t="s">
        <v>129</v>
      </c>
      <c r="C49" s="5" t="s">
        <v>130</v>
      </c>
      <c r="D49" s="6">
        <v>700</v>
      </c>
      <c r="E49" s="6">
        <v>500</v>
      </c>
      <c r="F49" s="6">
        <f t="shared" si="2"/>
        <v>802</v>
      </c>
      <c r="G49" s="6">
        <v>795</v>
      </c>
      <c r="H49" s="6">
        <v>7</v>
      </c>
      <c r="I49" s="6">
        <v>154</v>
      </c>
      <c r="J49" s="6">
        <v>21</v>
      </c>
      <c r="K49" s="6">
        <f t="shared" si="3"/>
        <v>627</v>
      </c>
    </row>
    <row r="50" spans="1:11" s="1" customFormat="1" x14ac:dyDescent="0.25">
      <c r="A50" s="5" t="s">
        <v>131</v>
      </c>
      <c r="B50" s="5" t="s">
        <v>132</v>
      </c>
      <c r="C50" s="5" t="s">
        <v>133</v>
      </c>
      <c r="D50" s="6">
        <f>D51+D55</f>
        <v>8238600</v>
      </c>
      <c r="E50" s="6">
        <f>E51+E55</f>
        <v>6267860</v>
      </c>
      <c r="F50" s="6">
        <f t="shared" si="2"/>
        <v>11281099</v>
      </c>
      <c r="G50" s="6">
        <f>G51+G55</f>
        <v>4453696</v>
      </c>
      <c r="H50" s="6">
        <f>H51+H55</f>
        <v>6827403</v>
      </c>
      <c r="I50" s="6">
        <f>I51+I55</f>
        <v>6406241</v>
      </c>
      <c r="J50" s="6">
        <f>J51+J55</f>
        <v>169837</v>
      </c>
      <c r="K50" s="6">
        <f t="shared" si="3"/>
        <v>4705021</v>
      </c>
    </row>
    <row r="51" spans="1:11" s="1" customFormat="1" ht="22.5" x14ac:dyDescent="0.25">
      <c r="A51" s="5" t="s">
        <v>134</v>
      </c>
      <c r="B51" s="5" t="s">
        <v>135</v>
      </c>
      <c r="C51" s="5" t="s">
        <v>136</v>
      </c>
      <c r="D51" s="6">
        <f>D52</f>
        <v>2866540</v>
      </c>
      <c r="E51" s="6">
        <f>E52</f>
        <v>2383940</v>
      </c>
      <c r="F51" s="6">
        <f t="shared" si="2"/>
        <v>5792418</v>
      </c>
      <c r="G51" s="6">
        <f>G52</f>
        <v>2608257</v>
      </c>
      <c r="H51" s="6">
        <f>H52</f>
        <v>3184161</v>
      </c>
      <c r="I51" s="6">
        <f>I52</f>
        <v>2726714</v>
      </c>
      <c r="J51" s="6">
        <f>J52</f>
        <v>0</v>
      </c>
      <c r="K51" s="6">
        <f t="shared" si="3"/>
        <v>3065704</v>
      </c>
    </row>
    <row r="52" spans="1:11" s="1" customFormat="1" ht="22.5" x14ac:dyDescent="0.25">
      <c r="A52" s="5" t="s">
        <v>137</v>
      </c>
      <c r="B52" s="5" t="s">
        <v>138</v>
      </c>
      <c r="C52" s="5" t="s">
        <v>139</v>
      </c>
      <c r="D52" s="6">
        <f>+D53</f>
        <v>2866540</v>
      </c>
      <c r="E52" s="6">
        <f>+E53</f>
        <v>2383940</v>
      </c>
      <c r="F52" s="6">
        <f t="shared" si="2"/>
        <v>5792418</v>
      </c>
      <c r="G52" s="6">
        <f t="shared" ref="G52:J53" si="5">+G53</f>
        <v>2608257</v>
      </c>
      <c r="H52" s="6">
        <f t="shared" si="5"/>
        <v>3184161</v>
      </c>
      <c r="I52" s="6">
        <f t="shared" si="5"/>
        <v>2726714</v>
      </c>
      <c r="J52" s="6">
        <f t="shared" si="5"/>
        <v>0</v>
      </c>
      <c r="K52" s="6">
        <f t="shared" si="3"/>
        <v>3065704</v>
      </c>
    </row>
    <row r="53" spans="1:11" s="1" customFormat="1" x14ac:dyDescent="0.25">
      <c r="A53" s="5" t="s">
        <v>140</v>
      </c>
      <c r="B53" s="5" t="s">
        <v>141</v>
      </c>
      <c r="C53" s="5" t="s">
        <v>142</v>
      </c>
      <c r="D53" s="6">
        <f>+D54</f>
        <v>2866540</v>
      </c>
      <c r="E53" s="6">
        <f>+E54</f>
        <v>2383940</v>
      </c>
      <c r="F53" s="6">
        <f t="shared" si="2"/>
        <v>5792418</v>
      </c>
      <c r="G53" s="6">
        <f t="shared" si="5"/>
        <v>2608257</v>
      </c>
      <c r="H53" s="6">
        <f t="shared" si="5"/>
        <v>3184161</v>
      </c>
      <c r="I53" s="6">
        <f t="shared" si="5"/>
        <v>2726714</v>
      </c>
      <c r="J53" s="6">
        <f t="shared" si="5"/>
        <v>0</v>
      </c>
      <c r="K53" s="6">
        <f t="shared" si="3"/>
        <v>3065704</v>
      </c>
    </row>
    <row r="54" spans="1:11" s="1" customFormat="1" ht="22.5" x14ac:dyDescent="0.25">
      <c r="A54" s="5" t="s">
        <v>143</v>
      </c>
      <c r="B54" s="5" t="s">
        <v>144</v>
      </c>
      <c r="C54" s="5" t="s">
        <v>145</v>
      </c>
      <c r="D54" s="6">
        <v>2866540</v>
      </c>
      <c r="E54" s="6">
        <v>2383940</v>
      </c>
      <c r="F54" s="6">
        <f t="shared" si="2"/>
        <v>5792418</v>
      </c>
      <c r="G54" s="6">
        <v>2608257</v>
      </c>
      <c r="H54" s="6">
        <v>3184161</v>
      </c>
      <c r="I54" s="6">
        <v>2726714</v>
      </c>
      <c r="J54" s="6">
        <v>0</v>
      </c>
      <c r="K54" s="6">
        <f t="shared" si="3"/>
        <v>3065704</v>
      </c>
    </row>
    <row r="55" spans="1:11" s="1" customFormat="1" ht="22.5" x14ac:dyDescent="0.25">
      <c r="A55" s="5" t="s">
        <v>146</v>
      </c>
      <c r="B55" s="5" t="s">
        <v>147</v>
      </c>
      <c r="C55" s="5" t="s">
        <v>148</v>
      </c>
      <c r="D55" s="6">
        <f>D56+D59+D61+D64</f>
        <v>5372060</v>
      </c>
      <c r="E55" s="6">
        <f>E56+E59+E61+E64</f>
        <v>3883920</v>
      </c>
      <c r="F55" s="6">
        <f t="shared" si="2"/>
        <v>5488681</v>
      </c>
      <c r="G55" s="6">
        <f>G56+G59+G61+G64</f>
        <v>1845439</v>
      </c>
      <c r="H55" s="6">
        <f>H56+H59+H61+H64</f>
        <v>3643242</v>
      </c>
      <c r="I55" s="6">
        <f>I56+I59+I61+I64</f>
        <v>3679527</v>
      </c>
      <c r="J55" s="6">
        <f>J56+J59+J61+J64</f>
        <v>169837</v>
      </c>
      <c r="K55" s="6">
        <f t="shared" si="3"/>
        <v>1639317</v>
      </c>
    </row>
    <row r="56" spans="1:11" s="1" customFormat="1" ht="43.5" x14ac:dyDescent="0.25">
      <c r="A56" s="5" t="s">
        <v>149</v>
      </c>
      <c r="B56" s="5" t="s">
        <v>150</v>
      </c>
      <c r="C56" s="5" t="s">
        <v>151</v>
      </c>
      <c r="D56" s="6">
        <f>D57+D58</f>
        <v>4492760</v>
      </c>
      <c r="E56" s="6">
        <f>E57+E58</f>
        <v>3216620</v>
      </c>
      <c r="F56" s="6">
        <f t="shared" si="2"/>
        <v>2891552</v>
      </c>
      <c r="G56" s="6">
        <f>G57+G58</f>
        <v>8716</v>
      </c>
      <c r="H56" s="6">
        <f>H57+H58</f>
        <v>2882836</v>
      </c>
      <c r="I56" s="6">
        <f>I57+I58</f>
        <v>2883399</v>
      </c>
      <c r="J56" s="6">
        <f>J57+J58</f>
        <v>0</v>
      </c>
      <c r="K56" s="6">
        <f t="shared" si="3"/>
        <v>8153</v>
      </c>
    </row>
    <row r="57" spans="1:11" s="1" customFormat="1" x14ac:dyDescent="0.25">
      <c r="A57" s="5" t="s">
        <v>152</v>
      </c>
      <c r="B57" s="5" t="s">
        <v>153</v>
      </c>
      <c r="C57" s="5" t="s">
        <v>154</v>
      </c>
      <c r="D57" s="6">
        <v>1290620</v>
      </c>
      <c r="E57" s="6">
        <v>949130</v>
      </c>
      <c r="F57" s="6">
        <f t="shared" si="2"/>
        <v>806659</v>
      </c>
      <c r="G57" s="6">
        <v>0</v>
      </c>
      <c r="H57" s="6">
        <v>806659</v>
      </c>
      <c r="I57" s="6">
        <v>806659</v>
      </c>
      <c r="J57" s="6">
        <v>0</v>
      </c>
      <c r="K57" s="6">
        <f t="shared" si="3"/>
        <v>0</v>
      </c>
    </row>
    <row r="58" spans="1:11" s="1" customFormat="1" ht="22.5" x14ac:dyDescent="0.25">
      <c r="A58" s="5" t="s">
        <v>155</v>
      </c>
      <c r="B58" s="5" t="s">
        <v>156</v>
      </c>
      <c r="C58" s="5" t="s">
        <v>157</v>
      </c>
      <c r="D58" s="6">
        <v>3202140</v>
      </c>
      <c r="E58" s="6">
        <v>2267490</v>
      </c>
      <c r="F58" s="6">
        <f t="shared" si="2"/>
        <v>2084893</v>
      </c>
      <c r="G58" s="6">
        <v>8716</v>
      </c>
      <c r="H58" s="6">
        <v>2076177</v>
      </c>
      <c r="I58" s="6">
        <v>2076740</v>
      </c>
      <c r="J58" s="6">
        <v>0</v>
      </c>
      <c r="K58" s="6">
        <f t="shared" si="3"/>
        <v>8153</v>
      </c>
    </row>
    <row r="59" spans="1:11" s="1" customFormat="1" ht="22.5" x14ac:dyDescent="0.25">
      <c r="A59" s="5" t="s">
        <v>158</v>
      </c>
      <c r="B59" s="5" t="s">
        <v>159</v>
      </c>
      <c r="C59" s="5" t="s">
        <v>160</v>
      </c>
      <c r="D59" s="6">
        <f>D60</f>
        <v>1100</v>
      </c>
      <c r="E59" s="6">
        <f>E60</f>
        <v>900</v>
      </c>
      <c r="F59" s="6">
        <f t="shared" si="2"/>
        <v>698</v>
      </c>
      <c r="G59" s="6">
        <f>G60</f>
        <v>0</v>
      </c>
      <c r="H59" s="6">
        <f>H60</f>
        <v>698</v>
      </c>
      <c r="I59" s="6">
        <f>I60</f>
        <v>698</v>
      </c>
      <c r="J59" s="6">
        <f>J60</f>
        <v>0</v>
      </c>
      <c r="K59" s="6">
        <f t="shared" si="3"/>
        <v>0</v>
      </c>
    </row>
    <row r="60" spans="1:11" s="1" customFormat="1" x14ac:dyDescent="0.25">
      <c r="A60" s="5" t="s">
        <v>161</v>
      </c>
      <c r="B60" s="5" t="s">
        <v>162</v>
      </c>
      <c r="C60" s="5" t="s">
        <v>163</v>
      </c>
      <c r="D60" s="6">
        <v>1100</v>
      </c>
      <c r="E60" s="6">
        <v>900</v>
      </c>
      <c r="F60" s="6">
        <f t="shared" si="2"/>
        <v>698</v>
      </c>
      <c r="G60" s="6">
        <v>0</v>
      </c>
      <c r="H60" s="6">
        <v>698</v>
      </c>
      <c r="I60" s="6">
        <v>698</v>
      </c>
      <c r="J60" s="6">
        <v>0</v>
      </c>
      <c r="K60" s="6">
        <f t="shared" si="3"/>
        <v>0</v>
      </c>
    </row>
    <row r="61" spans="1:11" s="1" customFormat="1" ht="22.5" x14ac:dyDescent="0.25">
      <c r="A61" s="5" t="s">
        <v>164</v>
      </c>
      <c r="B61" s="5" t="s">
        <v>165</v>
      </c>
      <c r="C61" s="5" t="s">
        <v>166</v>
      </c>
      <c r="D61" s="6">
        <f>D62</f>
        <v>785200</v>
      </c>
      <c r="E61" s="6">
        <f>E62</f>
        <v>590500</v>
      </c>
      <c r="F61" s="6">
        <f t="shared" si="2"/>
        <v>2479418</v>
      </c>
      <c r="G61" s="6">
        <f t="shared" ref="G61:J62" si="6">G62</f>
        <v>1829862</v>
      </c>
      <c r="H61" s="6">
        <f t="shared" si="6"/>
        <v>649556</v>
      </c>
      <c r="I61" s="6">
        <f t="shared" si="6"/>
        <v>681818</v>
      </c>
      <c r="J61" s="6">
        <f t="shared" si="6"/>
        <v>169761</v>
      </c>
      <c r="K61" s="6">
        <f t="shared" si="3"/>
        <v>1627839</v>
      </c>
    </row>
    <row r="62" spans="1:11" s="1" customFormat="1" ht="22.5" x14ac:dyDescent="0.25">
      <c r="A62" s="5" t="s">
        <v>167</v>
      </c>
      <c r="B62" s="5" t="s">
        <v>168</v>
      </c>
      <c r="C62" s="5" t="s">
        <v>169</v>
      </c>
      <c r="D62" s="6">
        <f>D63</f>
        <v>785200</v>
      </c>
      <c r="E62" s="6">
        <f>E63</f>
        <v>590500</v>
      </c>
      <c r="F62" s="6">
        <f t="shared" si="2"/>
        <v>2479418</v>
      </c>
      <c r="G62" s="6">
        <f t="shared" si="6"/>
        <v>1829862</v>
      </c>
      <c r="H62" s="6">
        <f t="shared" si="6"/>
        <v>649556</v>
      </c>
      <c r="I62" s="6">
        <f t="shared" si="6"/>
        <v>681818</v>
      </c>
      <c r="J62" s="6">
        <f t="shared" si="6"/>
        <v>169761</v>
      </c>
      <c r="K62" s="6">
        <f t="shared" si="3"/>
        <v>1627839</v>
      </c>
    </row>
    <row r="63" spans="1:11" s="1" customFormat="1" ht="22.5" x14ac:dyDescent="0.25">
      <c r="A63" s="5" t="s">
        <v>170</v>
      </c>
      <c r="B63" s="5" t="s">
        <v>171</v>
      </c>
      <c r="C63" s="5" t="s">
        <v>172</v>
      </c>
      <c r="D63" s="6">
        <v>785200</v>
      </c>
      <c r="E63" s="6">
        <v>590500</v>
      </c>
      <c r="F63" s="6">
        <f t="shared" si="2"/>
        <v>2479418</v>
      </c>
      <c r="G63" s="6">
        <v>1829862</v>
      </c>
      <c r="H63" s="6">
        <v>649556</v>
      </c>
      <c r="I63" s="6">
        <v>681818</v>
      </c>
      <c r="J63" s="6">
        <v>169761</v>
      </c>
      <c r="K63" s="6">
        <f t="shared" si="3"/>
        <v>1627839</v>
      </c>
    </row>
    <row r="64" spans="1:11" s="1" customFormat="1" ht="33" x14ac:dyDescent="0.25">
      <c r="A64" s="5" t="s">
        <v>173</v>
      </c>
      <c r="B64" s="5" t="s">
        <v>174</v>
      </c>
      <c r="C64" s="5" t="s">
        <v>175</v>
      </c>
      <c r="D64" s="6">
        <f>+D65+D66</f>
        <v>93000</v>
      </c>
      <c r="E64" s="6">
        <f>+E65+E66</f>
        <v>75900</v>
      </c>
      <c r="F64" s="6">
        <f t="shared" si="2"/>
        <v>117013</v>
      </c>
      <c r="G64" s="6">
        <f>+G65+G66</f>
        <v>6861</v>
      </c>
      <c r="H64" s="6">
        <f>+H65+H66</f>
        <v>110152</v>
      </c>
      <c r="I64" s="6">
        <f>+I65+I66</f>
        <v>113612</v>
      </c>
      <c r="J64" s="6">
        <f>+J65+J66</f>
        <v>76</v>
      </c>
      <c r="K64" s="6">
        <f t="shared" si="3"/>
        <v>3325</v>
      </c>
    </row>
    <row r="65" spans="1:11" s="1" customFormat="1" x14ac:dyDescent="0.25">
      <c r="A65" s="5" t="s">
        <v>176</v>
      </c>
      <c r="B65" s="5" t="s">
        <v>177</v>
      </c>
      <c r="C65" s="5" t="s">
        <v>178</v>
      </c>
      <c r="D65" s="6">
        <v>10000</v>
      </c>
      <c r="E65" s="6">
        <v>7200</v>
      </c>
      <c r="F65" s="6">
        <f t="shared" si="2"/>
        <v>12867</v>
      </c>
      <c r="G65" s="6">
        <v>3886</v>
      </c>
      <c r="H65" s="6">
        <v>8981</v>
      </c>
      <c r="I65" s="6">
        <v>9466</v>
      </c>
      <c r="J65" s="6">
        <v>76</v>
      </c>
      <c r="K65" s="6">
        <f t="shared" si="3"/>
        <v>3325</v>
      </c>
    </row>
    <row r="66" spans="1:11" s="1" customFormat="1" ht="22.5" x14ac:dyDescent="0.25">
      <c r="A66" s="5" t="s">
        <v>179</v>
      </c>
      <c r="B66" s="5" t="s">
        <v>180</v>
      </c>
      <c r="C66" s="5" t="s">
        <v>181</v>
      </c>
      <c r="D66" s="6">
        <v>83000</v>
      </c>
      <c r="E66" s="6">
        <v>68700</v>
      </c>
      <c r="F66" s="6">
        <f t="shared" si="2"/>
        <v>104146</v>
      </c>
      <c r="G66" s="6">
        <v>2975</v>
      </c>
      <c r="H66" s="6">
        <v>101171</v>
      </c>
      <c r="I66" s="6">
        <v>104146</v>
      </c>
      <c r="J66" s="6">
        <v>0</v>
      </c>
      <c r="K66" s="6">
        <f t="shared" si="3"/>
        <v>0</v>
      </c>
    </row>
    <row r="67" spans="1:11" s="1" customFormat="1" ht="33" x14ac:dyDescent="0.25">
      <c r="A67" s="5" t="s">
        <v>182</v>
      </c>
      <c r="B67" s="5" t="s">
        <v>183</v>
      </c>
      <c r="C67" s="5" t="s">
        <v>184</v>
      </c>
      <c r="D67" s="6">
        <v>-7519370</v>
      </c>
      <c r="E67" s="6">
        <v>-5324720</v>
      </c>
      <c r="F67" s="6">
        <f t="shared" si="2"/>
        <v>-5271708</v>
      </c>
      <c r="G67" s="6">
        <v>0</v>
      </c>
      <c r="H67" s="6">
        <v>-5271708</v>
      </c>
      <c r="I67" s="6">
        <v>-5271708</v>
      </c>
      <c r="J67" s="6">
        <v>0</v>
      </c>
      <c r="K67" s="6">
        <f t="shared" si="3"/>
        <v>0</v>
      </c>
    </row>
    <row r="68" spans="1:11" s="1" customFormat="1" ht="22.5" x14ac:dyDescent="0.25">
      <c r="A68" s="5" t="s">
        <v>185</v>
      </c>
      <c r="B68" s="5" t="s">
        <v>186</v>
      </c>
      <c r="C68" s="5" t="s">
        <v>187</v>
      </c>
      <c r="D68" s="6">
        <v>7519370</v>
      </c>
      <c r="E68" s="6">
        <v>5324720</v>
      </c>
      <c r="F68" s="6">
        <f t="shared" si="2"/>
        <v>5271708</v>
      </c>
      <c r="G68" s="6">
        <v>0</v>
      </c>
      <c r="H68" s="6">
        <v>5271708</v>
      </c>
      <c r="I68" s="6">
        <v>5271708</v>
      </c>
      <c r="J68" s="6">
        <v>0</v>
      </c>
      <c r="K68" s="6">
        <f t="shared" si="3"/>
        <v>0</v>
      </c>
    </row>
    <row r="69" spans="1:11" s="1" customFormat="1" ht="22.5" x14ac:dyDescent="0.25">
      <c r="A69" s="5" t="s">
        <v>188</v>
      </c>
      <c r="B69" s="5" t="s">
        <v>189</v>
      </c>
      <c r="C69" s="5" t="s">
        <v>190</v>
      </c>
      <c r="D69" s="6">
        <f>D70</f>
        <v>73040</v>
      </c>
      <c r="E69" s="6">
        <f>E70</f>
        <v>73040</v>
      </c>
      <c r="F69" s="6">
        <f t="shared" si="2"/>
        <v>77960</v>
      </c>
      <c r="G69" s="6">
        <f>G70</f>
        <v>0</v>
      </c>
      <c r="H69" s="6">
        <f>H70</f>
        <v>77960</v>
      </c>
      <c r="I69" s="6">
        <f>I70</f>
        <v>77960</v>
      </c>
      <c r="J69" s="6">
        <f>J70</f>
        <v>0</v>
      </c>
      <c r="K69" s="6">
        <f t="shared" si="3"/>
        <v>0</v>
      </c>
    </row>
    <row r="70" spans="1:11" s="1" customFormat="1" ht="33" x14ac:dyDescent="0.25">
      <c r="A70" s="5" t="s">
        <v>191</v>
      </c>
      <c r="B70" s="5" t="s">
        <v>192</v>
      </c>
      <c r="C70" s="5" t="s">
        <v>193</v>
      </c>
      <c r="D70" s="6">
        <f>D71+D72</f>
        <v>73040</v>
      </c>
      <c r="E70" s="6">
        <f>E71+E72</f>
        <v>73040</v>
      </c>
      <c r="F70" s="6">
        <f t="shared" si="2"/>
        <v>77960</v>
      </c>
      <c r="G70" s="6">
        <f>G71+G72</f>
        <v>0</v>
      </c>
      <c r="H70" s="6">
        <f>H71+H72</f>
        <v>77960</v>
      </c>
      <c r="I70" s="6">
        <f>I71+I72</f>
        <v>77960</v>
      </c>
      <c r="J70" s="6">
        <f>J71+J72</f>
        <v>0</v>
      </c>
      <c r="K70" s="6">
        <f t="shared" si="3"/>
        <v>0</v>
      </c>
    </row>
    <row r="71" spans="1:11" s="1" customFormat="1" ht="22.5" x14ac:dyDescent="0.25">
      <c r="A71" s="5" t="s">
        <v>194</v>
      </c>
      <c r="B71" s="5" t="s">
        <v>195</v>
      </c>
      <c r="C71" s="5" t="s">
        <v>196</v>
      </c>
      <c r="D71" s="6">
        <v>14540</v>
      </c>
      <c r="E71" s="6">
        <v>14540</v>
      </c>
      <c r="F71" s="6">
        <f t="shared" si="2"/>
        <v>14742</v>
      </c>
      <c r="G71" s="6">
        <v>0</v>
      </c>
      <c r="H71" s="6">
        <v>14742</v>
      </c>
      <c r="I71" s="6">
        <v>14742</v>
      </c>
      <c r="J71" s="6">
        <v>0</v>
      </c>
      <c r="K71" s="6">
        <f t="shared" si="3"/>
        <v>0</v>
      </c>
    </row>
    <row r="72" spans="1:11" s="1" customFormat="1" ht="22.5" x14ac:dyDescent="0.25">
      <c r="A72" s="5" t="s">
        <v>197</v>
      </c>
      <c r="B72" s="5" t="s">
        <v>198</v>
      </c>
      <c r="C72" s="5" t="s">
        <v>199</v>
      </c>
      <c r="D72" s="6">
        <v>58500</v>
      </c>
      <c r="E72" s="6">
        <v>58500</v>
      </c>
      <c r="F72" s="6">
        <f t="shared" si="2"/>
        <v>63218</v>
      </c>
      <c r="G72" s="6">
        <v>0</v>
      </c>
      <c r="H72" s="6">
        <v>63218</v>
      </c>
      <c r="I72" s="6">
        <v>63218</v>
      </c>
      <c r="J72" s="6">
        <v>0</v>
      </c>
      <c r="K72" s="6">
        <f t="shared" si="3"/>
        <v>0</v>
      </c>
    </row>
    <row r="73" spans="1:11" s="1" customFormat="1" ht="22.5" x14ac:dyDescent="0.25">
      <c r="A73" s="5" t="s">
        <v>200</v>
      </c>
      <c r="B73" s="5" t="s">
        <v>201</v>
      </c>
      <c r="C73" s="5" t="s">
        <v>202</v>
      </c>
      <c r="D73" s="6">
        <f>D74</f>
        <v>0</v>
      </c>
      <c r="E73" s="6">
        <f>E74</f>
        <v>0</v>
      </c>
      <c r="F73" s="6">
        <f t="shared" si="2"/>
        <v>1351000</v>
      </c>
      <c r="G73" s="6">
        <f>G74</f>
        <v>0</v>
      </c>
      <c r="H73" s="6">
        <f>H74</f>
        <v>1351000</v>
      </c>
      <c r="I73" s="6">
        <f>I74</f>
        <v>1351000</v>
      </c>
      <c r="J73" s="6">
        <f>J74</f>
        <v>0</v>
      </c>
      <c r="K73" s="6">
        <f t="shared" si="3"/>
        <v>0</v>
      </c>
    </row>
    <row r="74" spans="1:11" s="1" customFormat="1" ht="43.5" x14ac:dyDescent="0.25">
      <c r="A74" s="5" t="s">
        <v>203</v>
      </c>
      <c r="B74" s="5" t="s">
        <v>204</v>
      </c>
      <c r="C74" s="5" t="s">
        <v>205</v>
      </c>
      <c r="D74" s="6">
        <f>+D75</f>
        <v>0</v>
      </c>
      <c r="E74" s="6">
        <f>+E75</f>
        <v>0</v>
      </c>
      <c r="F74" s="6">
        <f t="shared" si="2"/>
        <v>1351000</v>
      </c>
      <c r="G74" s="6">
        <f>+G75</f>
        <v>0</v>
      </c>
      <c r="H74" s="6">
        <f>+H75</f>
        <v>1351000</v>
      </c>
      <c r="I74" s="6">
        <f>+I75</f>
        <v>1351000</v>
      </c>
      <c r="J74" s="6">
        <f>+J75</f>
        <v>0</v>
      </c>
      <c r="K74" s="6">
        <f t="shared" si="3"/>
        <v>0</v>
      </c>
    </row>
    <row r="75" spans="1:11" s="1" customFormat="1" ht="33" x14ac:dyDescent="0.25">
      <c r="A75" s="5" t="s">
        <v>206</v>
      </c>
      <c r="B75" s="5" t="s">
        <v>207</v>
      </c>
      <c r="C75" s="5" t="s">
        <v>208</v>
      </c>
      <c r="D75" s="6">
        <v>0</v>
      </c>
      <c r="E75" s="6">
        <v>0</v>
      </c>
      <c r="F75" s="6">
        <f t="shared" si="2"/>
        <v>1351000</v>
      </c>
      <c r="G75" s="6">
        <v>0</v>
      </c>
      <c r="H75" s="6">
        <v>1351000</v>
      </c>
      <c r="I75" s="6">
        <v>1351000</v>
      </c>
      <c r="J75" s="6">
        <v>0</v>
      </c>
      <c r="K75" s="6">
        <f t="shared" si="3"/>
        <v>0</v>
      </c>
    </row>
    <row r="76" spans="1:11" s="1" customFormat="1" ht="22.5" x14ac:dyDescent="0.25">
      <c r="A76" s="5" t="s">
        <v>209</v>
      </c>
      <c r="B76" s="5" t="s">
        <v>210</v>
      </c>
      <c r="C76" s="5" t="s">
        <v>211</v>
      </c>
      <c r="D76" s="6">
        <f>D77</f>
        <v>9193350</v>
      </c>
      <c r="E76" s="6">
        <f>E77</f>
        <v>7892520</v>
      </c>
      <c r="F76" s="6">
        <f t="shared" ref="F76:F96" si="7">G76+H76</f>
        <v>4163383</v>
      </c>
      <c r="G76" s="6">
        <f>G77</f>
        <v>128588</v>
      </c>
      <c r="H76" s="6">
        <f>H77</f>
        <v>4034795</v>
      </c>
      <c r="I76" s="6">
        <f>I77</f>
        <v>4021832</v>
      </c>
      <c r="J76" s="6">
        <f>J77</f>
        <v>55313</v>
      </c>
      <c r="K76" s="6">
        <f t="shared" ref="K76:K96" si="8">F76-I76-J76</f>
        <v>86238</v>
      </c>
    </row>
    <row r="77" spans="1:11" s="1" customFormat="1" ht="22.5" x14ac:dyDescent="0.25">
      <c r="A77" s="5" t="s">
        <v>212</v>
      </c>
      <c r="B77" s="5" t="s">
        <v>213</v>
      </c>
      <c r="C77" s="5" t="s">
        <v>214</v>
      </c>
      <c r="D77" s="6">
        <f>D78+D85</f>
        <v>9193350</v>
      </c>
      <c r="E77" s="6">
        <f>E78+E85</f>
        <v>7892520</v>
      </c>
      <c r="F77" s="6">
        <f t="shared" si="7"/>
        <v>4163383</v>
      </c>
      <c r="G77" s="6">
        <f>G78+G85</f>
        <v>128588</v>
      </c>
      <c r="H77" s="6">
        <f>H78+H85</f>
        <v>4034795</v>
      </c>
      <c r="I77" s="6">
        <f>I78+I85</f>
        <v>4021832</v>
      </c>
      <c r="J77" s="6">
        <f>J78+J85</f>
        <v>55313</v>
      </c>
      <c r="K77" s="6">
        <f t="shared" si="8"/>
        <v>86238</v>
      </c>
    </row>
    <row r="78" spans="1:11" s="1" customFormat="1" ht="96" x14ac:dyDescent="0.25">
      <c r="A78" s="5" t="s">
        <v>215</v>
      </c>
      <c r="B78" s="5" t="s">
        <v>216</v>
      </c>
      <c r="C78" s="5" t="s">
        <v>217</v>
      </c>
      <c r="D78" s="6">
        <f>+D79+D81+D82+D83+D84</f>
        <v>8693350</v>
      </c>
      <c r="E78" s="6">
        <f>+E79+E81+E82+E83+E84</f>
        <v>7392520</v>
      </c>
      <c r="F78" s="6">
        <f t="shared" si="7"/>
        <v>3663383</v>
      </c>
      <c r="G78" s="6">
        <f>+G79+G81+G82+G83+G84</f>
        <v>128588</v>
      </c>
      <c r="H78" s="6">
        <f>+H79+H81+H82+H83+H84</f>
        <v>3534795</v>
      </c>
      <c r="I78" s="6">
        <f>+I79+I81+I82+I83+I84</f>
        <v>3521832</v>
      </c>
      <c r="J78" s="6">
        <f>+J79+J81+J82+J83+J84</f>
        <v>55313</v>
      </c>
      <c r="K78" s="6">
        <f t="shared" si="8"/>
        <v>86238</v>
      </c>
    </row>
    <row r="79" spans="1:11" s="1" customFormat="1" ht="43.5" x14ac:dyDescent="0.25">
      <c r="A79" s="5" t="s">
        <v>218</v>
      </c>
      <c r="B79" s="5" t="s">
        <v>219</v>
      </c>
      <c r="C79" s="5" t="s">
        <v>220</v>
      </c>
      <c r="D79" s="6">
        <f>D80</f>
        <v>167000</v>
      </c>
      <c r="E79" s="6">
        <f>E80</f>
        <v>167000</v>
      </c>
      <c r="F79" s="6">
        <f t="shared" si="7"/>
        <v>21000</v>
      </c>
      <c r="G79" s="6">
        <f>G80</f>
        <v>0</v>
      </c>
      <c r="H79" s="6">
        <f>H80</f>
        <v>21000</v>
      </c>
      <c r="I79" s="6">
        <f>I80</f>
        <v>21000</v>
      </c>
      <c r="J79" s="6">
        <f>J80</f>
        <v>0</v>
      </c>
      <c r="K79" s="6">
        <f t="shared" si="8"/>
        <v>0</v>
      </c>
    </row>
    <row r="80" spans="1:11" s="1" customFormat="1" ht="43.5" x14ac:dyDescent="0.25">
      <c r="A80" s="5" t="s">
        <v>221</v>
      </c>
      <c r="B80" s="5" t="s">
        <v>222</v>
      </c>
      <c r="C80" s="5" t="s">
        <v>223</v>
      </c>
      <c r="D80" s="6">
        <v>167000</v>
      </c>
      <c r="E80" s="6">
        <v>167000</v>
      </c>
      <c r="F80" s="6">
        <f t="shared" si="7"/>
        <v>21000</v>
      </c>
      <c r="G80" s="6">
        <v>0</v>
      </c>
      <c r="H80" s="6">
        <v>21000</v>
      </c>
      <c r="I80" s="6">
        <v>21000</v>
      </c>
      <c r="J80" s="6">
        <v>0</v>
      </c>
      <c r="K80" s="6">
        <f t="shared" si="8"/>
        <v>0</v>
      </c>
    </row>
    <row r="81" spans="1:11" s="1" customFormat="1" ht="43.5" x14ac:dyDescent="0.25">
      <c r="A81" s="5" t="s">
        <v>224</v>
      </c>
      <c r="B81" s="5" t="s">
        <v>225</v>
      </c>
      <c r="C81" s="5" t="s">
        <v>226</v>
      </c>
      <c r="D81" s="6">
        <v>160000</v>
      </c>
      <c r="E81" s="6">
        <v>140000</v>
      </c>
      <c r="F81" s="6">
        <f t="shared" si="7"/>
        <v>101212</v>
      </c>
      <c r="G81" s="6">
        <v>0</v>
      </c>
      <c r="H81" s="6">
        <v>101212</v>
      </c>
      <c r="I81" s="6">
        <v>101212</v>
      </c>
      <c r="J81" s="6">
        <v>0</v>
      </c>
      <c r="K81" s="6">
        <f t="shared" si="8"/>
        <v>0</v>
      </c>
    </row>
    <row r="82" spans="1:11" s="1" customFormat="1" ht="22.5" x14ac:dyDescent="0.25">
      <c r="A82" s="5" t="s">
        <v>227</v>
      </c>
      <c r="B82" s="5" t="s">
        <v>228</v>
      </c>
      <c r="C82" s="5" t="s">
        <v>229</v>
      </c>
      <c r="D82" s="6">
        <v>277300</v>
      </c>
      <c r="E82" s="6">
        <v>277300</v>
      </c>
      <c r="F82" s="6">
        <f t="shared" si="7"/>
        <v>264404</v>
      </c>
      <c r="G82" s="6">
        <v>0</v>
      </c>
      <c r="H82" s="6">
        <v>264404</v>
      </c>
      <c r="I82" s="6">
        <v>264404</v>
      </c>
      <c r="J82" s="6">
        <v>0</v>
      </c>
      <c r="K82" s="6">
        <f t="shared" si="8"/>
        <v>0</v>
      </c>
    </row>
    <row r="83" spans="1:11" s="1" customFormat="1" ht="22.5" x14ac:dyDescent="0.25">
      <c r="A83" s="5" t="s">
        <v>230</v>
      </c>
      <c r="B83" s="5" t="s">
        <v>231</v>
      </c>
      <c r="C83" s="5" t="s">
        <v>232</v>
      </c>
      <c r="D83" s="6">
        <v>7200000</v>
      </c>
      <c r="E83" s="6">
        <v>6000000</v>
      </c>
      <c r="F83" s="6">
        <f t="shared" si="7"/>
        <v>2677068</v>
      </c>
      <c r="G83" s="6">
        <v>0</v>
      </c>
      <c r="H83" s="6">
        <v>2677068</v>
      </c>
      <c r="I83" s="6">
        <v>2677068</v>
      </c>
      <c r="J83" s="6">
        <v>0</v>
      </c>
      <c r="K83" s="6">
        <f t="shared" si="8"/>
        <v>0</v>
      </c>
    </row>
    <row r="84" spans="1:11" s="1" customFormat="1" ht="54" x14ac:dyDescent="0.25">
      <c r="A84" s="5" t="s">
        <v>233</v>
      </c>
      <c r="B84" s="5" t="s">
        <v>234</v>
      </c>
      <c r="C84" s="5" t="s">
        <v>235</v>
      </c>
      <c r="D84" s="6">
        <v>889050</v>
      </c>
      <c r="E84" s="6">
        <v>808220</v>
      </c>
      <c r="F84" s="6">
        <f t="shared" si="7"/>
        <v>599699</v>
      </c>
      <c r="G84" s="6">
        <v>128588</v>
      </c>
      <c r="H84" s="6">
        <v>471111</v>
      </c>
      <c r="I84" s="6">
        <v>458148</v>
      </c>
      <c r="J84" s="6">
        <v>55313</v>
      </c>
      <c r="K84" s="6">
        <f t="shared" si="8"/>
        <v>86238</v>
      </c>
    </row>
    <row r="85" spans="1:11" s="1" customFormat="1" ht="33" x14ac:dyDescent="0.25">
      <c r="A85" s="5" t="s">
        <v>236</v>
      </c>
      <c r="B85" s="5" t="s">
        <v>237</v>
      </c>
      <c r="C85" s="5" t="s">
        <v>238</v>
      </c>
      <c r="D85" s="6">
        <f>+D86</f>
        <v>500000</v>
      </c>
      <c r="E85" s="6">
        <f>+E86</f>
        <v>500000</v>
      </c>
      <c r="F85" s="6">
        <f t="shared" si="7"/>
        <v>500000</v>
      </c>
      <c r="G85" s="6">
        <f>+G86</f>
        <v>0</v>
      </c>
      <c r="H85" s="6">
        <f>+H86</f>
        <v>500000</v>
      </c>
      <c r="I85" s="6">
        <f>+I86</f>
        <v>500000</v>
      </c>
      <c r="J85" s="6">
        <f>+J86</f>
        <v>0</v>
      </c>
      <c r="K85" s="6">
        <f t="shared" si="8"/>
        <v>0</v>
      </c>
    </row>
    <row r="86" spans="1:11" s="1" customFormat="1" ht="33" x14ac:dyDescent="0.25">
      <c r="A86" s="5" t="s">
        <v>239</v>
      </c>
      <c r="B86" s="5" t="s">
        <v>240</v>
      </c>
      <c r="C86" s="5" t="s">
        <v>241</v>
      </c>
      <c r="D86" s="6">
        <v>500000</v>
      </c>
      <c r="E86" s="6">
        <v>500000</v>
      </c>
      <c r="F86" s="6">
        <f t="shared" si="7"/>
        <v>500000</v>
      </c>
      <c r="G86" s="6">
        <v>0</v>
      </c>
      <c r="H86" s="6">
        <v>500000</v>
      </c>
      <c r="I86" s="6">
        <v>500000</v>
      </c>
      <c r="J86" s="6">
        <v>0</v>
      </c>
      <c r="K86" s="6">
        <f t="shared" si="8"/>
        <v>0</v>
      </c>
    </row>
    <row r="87" spans="1:11" s="1" customFormat="1" ht="33" x14ac:dyDescent="0.25">
      <c r="A87" s="5" t="s">
        <v>242</v>
      </c>
      <c r="B87" s="5" t="s">
        <v>243</v>
      </c>
      <c r="C87" s="5" t="s">
        <v>244</v>
      </c>
      <c r="D87" s="6">
        <f>D88+D91+D95</f>
        <v>37677110</v>
      </c>
      <c r="E87" s="6">
        <f>E88+E91+E95</f>
        <v>37102450</v>
      </c>
      <c r="F87" s="6">
        <f t="shared" si="7"/>
        <v>4275032</v>
      </c>
      <c r="G87" s="6">
        <f>G88+G91+G95</f>
        <v>479107</v>
      </c>
      <c r="H87" s="6">
        <f>H88+H91+H95</f>
        <v>3795925</v>
      </c>
      <c r="I87" s="6">
        <f>I88+I91+I95</f>
        <v>3232064</v>
      </c>
      <c r="J87" s="6">
        <f>J88+J91+J95</f>
        <v>479107</v>
      </c>
      <c r="K87" s="6">
        <f t="shared" si="8"/>
        <v>563861</v>
      </c>
    </row>
    <row r="88" spans="1:11" s="1" customFormat="1" ht="22.5" x14ac:dyDescent="0.25">
      <c r="A88" s="5" t="s">
        <v>245</v>
      </c>
      <c r="B88" s="5" t="s">
        <v>246</v>
      </c>
      <c r="C88" s="5" t="s">
        <v>247</v>
      </c>
      <c r="D88" s="6">
        <f>D89+D90</f>
        <v>2545130</v>
      </c>
      <c r="E88" s="6">
        <f>E89+E90</f>
        <v>1970470</v>
      </c>
      <c r="F88" s="6">
        <f t="shared" si="7"/>
        <v>1410576</v>
      </c>
      <c r="G88" s="6">
        <f>G89+G90</f>
        <v>440106</v>
      </c>
      <c r="H88" s="6">
        <f>H89+H90</f>
        <v>970470</v>
      </c>
      <c r="I88" s="6">
        <f>I89+I90</f>
        <v>970470</v>
      </c>
      <c r="J88" s="6">
        <f>J89+J90</f>
        <v>440106</v>
      </c>
      <c r="K88" s="6">
        <f t="shared" si="8"/>
        <v>0</v>
      </c>
    </row>
    <row r="89" spans="1:11" s="1" customFormat="1" ht="22.5" x14ac:dyDescent="0.25">
      <c r="A89" s="5" t="s">
        <v>248</v>
      </c>
      <c r="B89" s="5" t="s">
        <v>249</v>
      </c>
      <c r="C89" s="5" t="s">
        <v>250</v>
      </c>
      <c r="D89" s="6">
        <v>1574660</v>
      </c>
      <c r="E89" s="6">
        <v>1000000</v>
      </c>
      <c r="F89" s="6">
        <f t="shared" si="7"/>
        <v>440106</v>
      </c>
      <c r="G89" s="6">
        <v>440106</v>
      </c>
      <c r="H89" s="6">
        <v>0</v>
      </c>
      <c r="I89" s="6">
        <v>0</v>
      </c>
      <c r="J89" s="6">
        <v>440106</v>
      </c>
      <c r="K89" s="6">
        <f t="shared" si="8"/>
        <v>0</v>
      </c>
    </row>
    <row r="90" spans="1:11" s="1" customFormat="1" ht="22.5" x14ac:dyDescent="0.25">
      <c r="A90" s="5" t="s">
        <v>251</v>
      </c>
      <c r="B90" s="5" t="s">
        <v>252</v>
      </c>
      <c r="C90" s="5" t="s">
        <v>253</v>
      </c>
      <c r="D90" s="6">
        <v>970470</v>
      </c>
      <c r="E90" s="6">
        <v>970470</v>
      </c>
      <c r="F90" s="6">
        <f t="shared" si="7"/>
        <v>970470</v>
      </c>
      <c r="G90" s="6">
        <v>0</v>
      </c>
      <c r="H90" s="6">
        <v>970470</v>
      </c>
      <c r="I90" s="6">
        <v>970470</v>
      </c>
      <c r="J90" s="6">
        <v>0</v>
      </c>
      <c r="K90" s="6">
        <f t="shared" si="8"/>
        <v>0</v>
      </c>
    </row>
    <row r="91" spans="1:11" s="1" customFormat="1" ht="22.5" x14ac:dyDescent="0.25">
      <c r="A91" s="5" t="s">
        <v>254</v>
      </c>
      <c r="B91" s="5" t="s">
        <v>255</v>
      </c>
      <c r="C91" s="5" t="s">
        <v>256</v>
      </c>
      <c r="D91" s="6">
        <f>D92+D93+D94</f>
        <v>4915900</v>
      </c>
      <c r="E91" s="6">
        <f>E92+E93+E94</f>
        <v>4915900</v>
      </c>
      <c r="F91" s="6">
        <f t="shared" si="7"/>
        <v>2864456</v>
      </c>
      <c r="G91" s="6">
        <f>G92+G93+G94</f>
        <v>39001</v>
      </c>
      <c r="H91" s="6">
        <f>H92+H93+H94</f>
        <v>2825455</v>
      </c>
      <c r="I91" s="6">
        <f>I92+I93+I94</f>
        <v>2261594</v>
      </c>
      <c r="J91" s="6">
        <f>J92+J93+J94</f>
        <v>39001</v>
      </c>
      <c r="K91" s="6">
        <f t="shared" si="8"/>
        <v>563861</v>
      </c>
    </row>
    <row r="92" spans="1:11" s="1" customFormat="1" ht="22.5" x14ac:dyDescent="0.25">
      <c r="A92" s="5" t="s">
        <v>257</v>
      </c>
      <c r="B92" s="5" t="s">
        <v>249</v>
      </c>
      <c r="C92" s="5" t="s">
        <v>258</v>
      </c>
      <c r="D92" s="6">
        <v>4121530</v>
      </c>
      <c r="E92" s="6">
        <v>4121530</v>
      </c>
      <c r="F92" s="6">
        <f t="shared" si="7"/>
        <v>2572257</v>
      </c>
      <c r="G92" s="6">
        <v>39001</v>
      </c>
      <c r="H92" s="6">
        <v>2533256</v>
      </c>
      <c r="I92" s="6">
        <v>1969395</v>
      </c>
      <c r="J92" s="6">
        <v>39001</v>
      </c>
      <c r="K92" s="6">
        <f t="shared" si="8"/>
        <v>563861</v>
      </c>
    </row>
    <row r="93" spans="1:11" s="1" customFormat="1" ht="22.5" x14ac:dyDescent="0.25">
      <c r="A93" s="5" t="s">
        <v>259</v>
      </c>
      <c r="B93" s="5" t="s">
        <v>252</v>
      </c>
      <c r="C93" s="5" t="s">
        <v>260</v>
      </c>
      <c r="D93" s="6">
        <v>39000</v>
      </c>
      <c r="E93" s="6">
        <v>39000</v>
      </c>
      <c r="F93" s="6">
        <f t="shared" si="7"/>
        <v>55716</v>
      </c>
      <c r="G93" s="6">
        <v>0</v>
      </c>
      <c r="H93" s="6">
        <v>55716</v>
      </c>
      <c r="I93" s="6">
        <v>55716</v>
      </c>
      <c r="J93" s="6">
        <v>0</v>
      </c>
      <c r="K93" s="6">
        <f t="shared" si="8"/>
        <v>0</v>
      </c>
    </row>
    <row r="94" spans="1:11" s="1" customFormat="1" ht="22.5" x14ac:dyDescent="0.25">
      <c r="A94" s="5" t="s">
        <v>261</v>
      </c>
      <c r="B94" s="5" t="s">
        <v>262</v>
      </c>
      <c r="C94" s="5" t="s">
        <v>263</v>
      </c>
      <c r="D94" s="6">
        <v>755370</v>
      </c>
      <c r="E94" s="6">
        <v>755370</v>
      </c>
      <c r="F94" s="6">
        <f t="shared" si="7"/>
        <v>236483</v>
      </c>
      <c r="G94" s="6">
        <v>0</v>
      </c>
      <c r="H94" s="6">
        <v>236483</v>
      </c>
      <c r="I94" s="6">
        <v>236483</v>
      </c>
      <c r="J94" s="6">
        <v>0</v>
      </c>
      <c r="K94" s="6">
        <f t="shared" si="8"/>
        <v>0</v>
      </c>
    </row>
    <row r="95" spans="1:11" s="1" customFormat="1" ht="22.5" x14ac:dyDescent="0.25">
      <c r="A95" s="5" t="s">
        <v>264</v>
      </c>
      <c r="B95" s="5" t="s">
        <v>265</v>
      </c>
      <c r="C95" s="5" t="s">
        <v>266</v>
      </c>
      <c r="D95" s="6">
        <f>D96</f>
        <v>30216080</v>
      </c>
      <c r="E95" s="6">
        <f>E96</f>
        <v>30216080</v>
      </c>
      <c r="F95" s="6">
        <f t="shared" si="7"/>
        <v>0</v>
      </c>
      <c r="G95" s="6">
        <f>G96</f>
        <v>0</v>
      </c>
      <c r="H95" s="6">
        <f>H96</f>
        <v>0</v>
      </c>
      <c r="I95" s="6">
        <f>I96</f>
        <v>0</v>
      </c>
      <c r="J95" s="6">
        <f>J96</f>
        <v>0</v>
      </c>
      <c r="K95" s="6">
        <f t="shared" si="8"/>
        <v>0</v>
      </c>
    </row>
    <row r="96" spans="1:11" s="1" customFormat="1" ht="22.5" x14ac:dyDescent="0.25">
      <c r="A96" s="5" t="s">
        <v>267</v>
      </c>
      <c r="B96" s="5" t="s">
        <v>249</v>
      </c>
      <c r="C96" s="5" t="s">
        <v>268</v>
      </c>
      <c r="D96" s="6">
        <v>30216080</v>
      </c>
      <c r="E96" s="6">
        <v>30216080</v>
      </c>
      <c r="F96" s="6">
        <f t="shared" si="7"/>
        <v>0</v>
      </c>
      <c r="G96" s="6">
        <v>0</v>
      </c>
      <c r="H96" s="6">
        <v>0</v>
      </c>
      <c r="I96" s="6">
        <v>0</v>
      </c>
      <c r="J96" s="6">
        <v>0</v>
      </c>
      <c r="K96" s="6">
        <f t="shared" si="8"/>
        <v>0</v>
      </c>
    </row>
    <row r="97" spans="1:11" s="1" customFormat="1" x14ac:dyDescent="0.25">
      <c r="A97" s="3"/>
      <c r="B97" s="3"/>
      <c r="C97" s="3"/>
      <c r="D97" s="4"/>
      <c r="E97" s="4"/>
      <c r="F97" s="4"/>
      <c r="G97" s="4"/>
      <c r="H97" s="4"/>
      <c r="I97" s="4"/>
      <c r="J97" s="4"/>
      <c r="K97" s="4"/>
    </row>
    <row r="99" spans="1:11" x14ac:dyDescent="0.25">
      <c r="B99" s="11" t="s">
        <v>274</v>
      </c>
      <c r="C99" s="11"/>
      <c r="D99" s="11"/>
      <c r="E99" s="11"/>
      <c r="F99" s="11"/>
      <c r="G99" s="11"/>
      <c r="H99" s="11"/>
      <c r="I99" s="11"/>
      <c r="J99" s="11"/>
    </row>
    <row r="102" spans="1:11" ht="22.5" x14ac:dyDescent="0.25">
      <c r="B102" s="5" t="s">
        <v>269</v>
      </c>
      <c r="C102" s="5" t="s">
        <v>19</v>
      </c>
      <c r="D102" s="6">
        <f>D103+D158</f>
        <v>38938600</v>
      </c>
      <c r="E102" s="6">
        <f>E103+E158</f>
        <v>33041520</v>
      </c>
      <c r="F102" s="6">
        <f t="shared" ref="F102:F164" si="9">G102+H102</f>
        <v>40508829</v>
      </c>
      <c r="G102" s="6">
        <f>G103+G158</f>
        <v>8041048</v>
      </c>
      <c r="H102" s="6">
        <f>H103+H158</f>
        <v>32467781</v>
      </c>
      <c r="I102" s="6">
        <f>I103+I158</f>
        <v>31664635</v>
      </c>
    </row>
    <row r="103" spans="1:11" x14ac:dyDescent="0.25">
      <c r="B103" s="5" t="s">
        <v>24</v>
      </c>
      <c r="C103" s="5" t="s">
        <v>25</v>
      </c>
      <c r="D103" s="6">
        <f>D104+D139</f>
        <v>38001300</v>
      </c>
      <c r="E103" s="6">
        <f>E104+E139</f>
        <v>32124220</v>
      </c>
      <c r="F103" s="6">
        <f t="shared" si="9"/>
        <v>39643213</v>
      </c>
      <c r="G103" s="6">
        <f>G104+G139</f>
        <v>8041048</v>
      </c>
      <c r="H103" s="6">
        <f>H104+H139</f>
        <v>31602165</v>
      </c>
      <c r="I103" s="6">
        <f>I104+I139</f>
        <v>30799019</v>
      </c>
    </row>
    <row r="104" spans="1:11" ht="22.5" x14ac:dyDescent="0.25">
      <c r="B104" s="5" t="s">
        <v>27</v>
      </c>
      <c r="C104" s="5" t="s">
        <v>28</v>
      </c>
      <c r="D104" s="6">
        <f>D105+D113+D124+D136</f>
        <v>37282070</v>
      </c>
      <c r="E104" s="6">
        <f>E105+E113+E124+E136</f>
        <v>31181080</v>
      </c>
      <c r="F104" s="6">
        <f t="shared" si="9"/>
        <v>33633822</v>
      </c>
      <c r="G104" s="6">
        <f>G105+G113+G124+G136</f>
        <v>3587352</v>
      </c>
      <c r="H104" s="6">
        <f>H105+H113+H124+H136</f>
        <v>30046470</v>
      </c>
      <c r="I104" s="6">
        <f>I105+I113+I124+I136</f>
        <v>29664486</v>
      </c>
    </row>
    <row r="105" spans="1:11" ht="22.5" x14ac:dyDescent="0.25">
      <c r="B105" s="5" t="s">
        <v>30</v>
      </c>
      <c r="C105" s="5" t="s">
        <v>31</v>
      </c>
      <c r="D105" s="6">
        <f>+D106</f>
        <v>14721000</v>
      </c>
      <c r="E105" s="6">
        <f>+E106</f>
        <v>12198710</v>
      </c>
      <c r="F105" s="6">
        <f t="shared" si="9"/>
        <v>10647879</v>
      </c>
      <c r="G105" s="6">
        <f>+G106</f>
        <v>0</v>
      </c>
      <c r="H105" s="6">
        <f>+H106</f>
        <v>10647879</v>
      </c>
      <c r="I105" s="6">
        <f>+I106</f>
        <v>10647879</v>
      </c>
    </row>
    <row r="106" spans="1:11" ht="33" x14ac:dyDescent="0.25">
      <c r="B106" s="5" t="s">
        <v>33</v>
      </c>
      <c r="C106" s="5" t="s">
        <v>34</v>
      </c>
      <c r="D106" s="6">
        <f>D107+D109</f>
        <v>14721000</v>
      </c>
      <c r="E106" s="6">
        <f>E107+E109</f>
        <v>12198710</v>
      </c>
      <c r="F106" s="6">
        <f t="shared" si="9"/>
        <v>10647879</v>
      </c>
      <c r="G106" s="6">
        <f>G107+G109</f>
        <v>0</v>
      </c>
      <c r="H106" s="6">
        <f>H107+H109</f>
        <v>10647879</v>
      </c>
      <c r="I106" s="6">
        <f>I107+I109</f>
        <v>10647879</v>
      </c>
    </row>
    <row r="107" spans="1:11" x14ac:dyDescent="0.25">
      <c r="B107" s="5" t="s">
        <v>36</v>
      </c>
      <c r="C107" s="5" t="s">
        <v>37</v>
      </c>
      <c r="D107" s="6">
        <f>+D108</f>
        <v>54000</v>
      </c>
      <c r="E107" s="6">
        <f>+E108</f>
        <v>42600</v>
      </c>
      <c r="F107" s="6">
        <f t="shared" si="9"/>
        <v>21511</v>
      </c>
      <c r="G107" s="6">
        <f>+G108</f>
        <v>0</v>
      </c>
      <c r="H107" s="6">
        <f>+H108</f>
        <v>21511</v>
      </c>
      <c r="I107" s="6">
        <f>+I108</f>
        <v>21511</v>
      </c>
    </row>
    <row r="108" spans="1:11" ht="22.5" x14ac:dyDescent="0.25">
      <c r="B108" s="5" t="s">
        <v>39</v>
      </c>
      <c r="C108" s="5" t="s">
        <v>40</v>
      </c>
      <c r="D108" s="6">
        <v>54000</v>
      </c>
      <c r="E108" s="6">
        <v>42600</v>
      </c>
      <c r="F108" s="6">
        <f t="shared" si="9"/>
        <v>21511</v>
      </c>
      <c r="G108" s="6">
        <v>0</v>
      </c>
      <c r="H108" s="6">
        <v>21511</v>
      </c>
      <c r="I108" s="6">
        <v>21511</v>
      </c>
    </row>
    <row r="109" spans="1:11" ht="22.5" x14ac:dyDescent="0.25">
      <c r="B109" s="5" t="s">
        <v>42</v>
      </c>
      <c r="C109" s="5" t="s">
        <v>43</v>
      </c>
      <c r="D109" s="6">
        <f>D110+D111+D112</f>
        <v>14667000</v>
      </c>
      <c r="E109" s="6">
        <f>E110+E111+E112</f>
        <v>12156110</v>
      </c>
      <c r="F109" s="6">
        <f t="shared" si="9"/>
        <v>10626368</v>
      </c>
      <c r="G109" s="6">
        <f>G110+G111+G112</f>
        <v>0</v>
      </c>
      <c r="H109" s="6">
        <f>H110+H111+H112</f>
        <v>10626368</v>
      </c>
      <c r="I109" s="6">
        <f>I110+I111+I112</f>
        <v>10626368</v>
      </c>
    </row>
    <row r="110" spans="1:11" x14ac:dyDescent="0.25">
      <c r="B110" s="5" t="s">
        <v>45</v>
      </c>
      <c r="C110" s="5" t="s">
        <v>46</v>
      </c>
      <c r="D110" s="6">
        <v>12523000</v>
      </c>
      <c r="E110" s="6">
        <v>10228610</v>
      </c>
      <c r="F110" s="6">
        <f t="shared" si="9"/>
        <v>9003337</v>
      </c>
      <c r="G110" s="6">
        <v>0</v>
      </c>
      <c r="H110" s="6">
        <v>9003337</v>
      </c>
      <c r="I110" s="6">
        <v>9003337</v>
      </c>
    </row>
    <row r="111" spans="1:11" ht="22.5" x14ac:dyDescent="0.25">
      <c r="B111" s="5" t="s">
        <v>48</v>
      </c>
      <c r="C111" s="5" t="s">
        <v>49</v>
      </c>
      <c r="D111" s="6">
        <v>844000</v>
      </c>
      <c r="E111" s="6">
        <v>644000</v>
      </c>
      <c r="F111" s="6">
        <f t="shared" si="9"/>
        <v>634444</v>
      </c>
      <c r="G111" s="6">
        <v>0</v>
      </c>
      <c r="H111" s="6">
        <v>634444</v>
      </c>
      <c r="I111" s="6">
        <v>634444</v>
      </c>
    </row>
    <row r="112" spans="1:11" ht="22.5" x14ac:dyDescent="0.25">
      <c r="B112" s="5" t="s">
        <v>51</v>
      </c>
      <c r="C112" s="5" t="s">
        <v>52</v>
      </c>
      <c r="D112" s="6">
        <v>1300000</v>
      </c>
      <c r="E112" s="6">
        <v>1283500</v>
      </c>
      <c r="F112" s="6">
        <f t="shared" si="9"/>
        <v>988587</v>
      </c>
      <c r="G112" s="6">
        <v>0</v>
      </c>
      <c r="H112" s="6">
        <v>988587</v>
      </c>
      <c r="I112" s="6">
        <v>988587</v>
      </c>
    </row>
    <row r="113" spans="2:9" ht="22.5" x14ac:dyDescent="0.25">
      <c r="B113" s="5" t="s">
        <v>54</v>
      </c>
      <c r="C113" s="5" t="s">
        <v>55</v>
      </c>
      <c r="D113" s="6">
        <f>D114</f>
        <v>4610860</v>
      </c>
      <c r="E113" s="6">
        <f>E114</f>
        <v>4115760</v>
      </c>
      <c r="F113" s="6">
        <f t="shared" si="9"/>
        <v>7497974</v>
      </c>
      <c r="G113" s="6">
        <f>G114</f>
        <v>2903629</v>
      </c>
      <c r="H113" s="6">
        <f>H114</f>
        <v>4594345</v>
      </c>
      <c r="I113" s="6">
        <f>I114</f>
        <v>4457929</v>
      </c>
    </row>
    <row r="114" spans="2:9" ht="22.5" x14ac:dyDescent="0.25">
      <c r="B114" s="5" t="s">
        <v>57</v>
      </c>
      <c r="C114" s="5" t="s">
        <v>58</v>
      </c>
      <c r="D114" s="6">
        <f>D115+D118+D122+D123</f>
        <v>4610860</v>
      </c>
      <c r="E114" s="6">
        <f>E115+E118+E122+E123</f>
        <v>4115760</v>
      </c>
      <c r="F114" s="6">
        <f t="shared" si="9"/>
        <v>7497974</v>
      </c>
      <c r="G114" s="6">
        <f>G115+G118+G122+G123</f>
        <v>2903629</v>
      </c>
      <c r="H114" s="6">
        <f>H115+H118+H122+H123</f>
        <v>4594345</v>
      </c>
      <c r="I114" s="6">
        <f>I115+I118+I122+I123</f>
        <v>4457929</v>
      </c>
    </row>
    <row r="115" spans="2:9" ht="22.5" x14ac:dyDescent="0.25">
      <c r="B115" s="5" t="s">
        <v>60</v>
      </c>
      <c r="C115" s="5" t="s">
        <v>61</v>
      </c>
      <c r="D115" s="6">
        <f>D116+D117</f>
        <v>2932100</v>
      </c>
      <c r="E115" s="6">
        <f>E116+E117</f>
        <v>2601400</v>
      </c>
      <c r="F115" s="6">
        <f t="shared" si="9"/>
        <v>5210627</v>
      </c>
      <c r="G115" s="6">
        <f>G116+G117</f>
        <v>2212328</v>
      </c>
      <c r="H115" s="6">
        <f>H116+H117</f>
        <v>2998299</v>
      </c>
      <c r="I115" s="6">
        <f>I116+I117</f>
        <v>2944416</v>
      </c>
    </row>
    <row r="116" spans="2:9" x14ac:dyDescent="0.25">
      <c r="B116" s="5" t="s">
        <v>63</v>
      </c>
      <c r="C116" s="5" t="s">
        <v>64</v>
      </c>
      <c r="D116" s="6">
        <v>1231600</v>
      </c>
      <c r="E116" s="6">
        <v>1098400</v>
      </c>
      <c r="F116" s="6">
        <f t="shared" si="9"/>
        <v>1625161</v>
      </c>
      <c r="G116" s="6">
        <v>337764</v>
      </c>
      <c r="H116" s="6">
        <v>1287397</v>
      </c>
      <c r="I116" s="6">
        <v>1159799</v>
      </c>
    </row>
    <row r="117" spans="2:9" x14ac:dyDescent="0.25">
      <c r="B117" s="5" t="s">
        <v>66</v>
      </c>
      <c r="C117" s="5" t="s">
        <v>67</v>
      </c>
      <c r="D117" s="6">
        <v>1700500</v>
      </c>
      <c r="E117" s="6">
        <v>1503000</v>
      </c>
      <c r="F117" s="6">
        <f t="shared" si="9"/>
        <v>3585466</v>
      </c>
      <c r="G117" s="6">
        <v>1874564</v>
      </c>
      <c r="H117" s="6">
        <v>1710902</v>
      </c>
      <c r="I117" s="6">
        <v>1784617</v>
      </c>
    </row>
    <row r="118" spans="2:9" ht="22.5" x14ac:dyDescent="0.25">
      <c r="B118" s="5" t="s">
        <v>69</v>
      </c>
      <c r="C118" s="5" t="s">
        <v>70</v>
      </c>
      <c r="D118" s="6">
        <f>D119+D120+D121</f>
        <v>1376360</v>
      </c>
      <c r="E118" s="6">
        <f>E119+E120+E121</f>
        <v>1259760</v>
      </c>
      <c r="F118" s="6">
        <f t="shared" si="9"/>
        <v>1864087</v>
      </c>
      <c r="G118" s="6">
        <f>G119+G120+G121</f>
        <v>588655</v>
      </c>
      <c r="H118" s="6">
        <f>H119+H120+H121</f>
        <v>1275432</v>
      </c>
      <c r="I118" s="6">
        <f>I119+I120+I121</f>
        <v>1216902</v>
      </c>
    </row>
    <row r="119" spans="2:9" ht="22.5" x14ac:dyDescent="0.25">
      <c r="B119" s="5" t="s">
        <v>72</v>
      </c>
      <c r="C119" s="5" t="s">
        <v>73</v>
      </c>
      <c r="D119" s="6">
        <v>891760</v>
      </c>
      <c r="E119" s="6">
        <v>822160</v>
      </c>
      <c r="F119" s="6">
        <f t="shared" si="9"/>
        <v>1036043</v>
      </c>
      <c r="G119" s="6">
        <v>228971</v>
      </c>
      <c r="H119" s="6">
        <v>807072</v>
      </c>
      <c r="I119" s="6">
        <v>760956</v>
      </c>
    </row>
    <row r="120" spans="2:9" ht="22.5" x14ac:dyDescent="0.25">
      <c r="B120" s="5" t="s">
        <v>75</v>
      </c>
      <c r="C120" s="5" t="s">
        <v>76</v>
      </c>
      <c r="D120" s="6">
        <v>218700</v>
      </c>
      <c r="E120" s="6">
        <v>207700</v>
      </c>
      <c r="F120" s="6">
        <f t="shared" si="9"/>
        <v>450102</v>
      </c>
      <c r="G120" s="6">
        <v>243490</v>
      </c>
      <c r="H120" s="6">
        <v>206612</v>
      </c>
      <c r="I120" s="6">
        <v>211612</v>
      </c>
    </row>
    <row r="121" spans="2:9" x14ac:dyDescent="0.25">
      <c r="B121" s="5" t="s">
        <v>78</v>
      </c>
      <c r="C121" s="5" t="s">
        <v>79</v>
      </c>
      <c r="D121" s="6">
        <v>265900</v>
      </c>
      <c r="E121" s="6">
        <v>229900</v>
      </c>
      <c r="F121" s="6">
        <f t="shared" si="9"/>
        <v>377942</v>
      </c>
      <c r="G121" s="6">
        <v>116194</v>
      </c>
      <c r="H121" s="6">
        <v>261748</v>
      </c>
      <c r="I121" s="6">
        <v>244334</v>
      </c>
    </row>
    <row r="122" spans="2:9" x14ac:dyDescent="0.25">
      <c r="B122" s="5" t="s">
        <v>81</v>
      </c>
      <c r="C122" s="5" t="s">
        <v>82</v>
      </c>
      <c r="D122" s="6">
        <v>163400</v>
      </c>
      <c r="E122" s="6">
        <v>135400</v>
      </c>
      <c r="F122" s="6">
        <f t="shared" si="9"/>
        <v>208351</v>
      </c>
      <c r="G122" s="6">
        <v>55652</v>
      </c>
      <c r="H122" s="6">
        <v>152699</v>
      </c>
      <c r="I122" s="6">
        <v>146761</v>
      </c>
    </row>
    <row r="123" spans="2:9" x14ac:dyDescent="0.25">
      <c r="B123" s="5" t="s">
        <v>84</v>
      </c>
      <c r="C123" s="5" t="s">
        <v>85</v>
      </c>
      <c r="D123" s="6">
        <v>139000</v>
      </c>
      <c r="E123" s="6">
        <v>119200</v>
      </c>
      <c r="F123" s="6">
        <f t="shared" si="9"/>
        <v>214909</v>
      </c>
      <c r="G123" s="6">
        <v>46994</v>
      </c>
      <c r="H123" s="6">
        <v>167915</v>
      </c>
      <c r="I123" s="6">
        <v>149850</v>
      </c>
    </row>
    <row r="124" spans="2:9" ht="22.5" x14ac:dyDescent="0.25">
      <c r="B124" s="5" t="s">
        <v>87</v>
      </c>
      <c r="C124" s="5" t="s">
        <v>88</v>
      </c>
      <c r="D124" s="6">
        <f>D125+D128+D130</f>
        <v>17949510</v>
      </c>
      <c r="E124" s="6">
        <f>E125+E128+E130</f>
        <v>14866110</v>
      </c>
      <c r="F124" s="6">
        <f t="shared" si="9"/>
        <v>15487167</v>
      </c>
      <c r="G124" s="6">
        <f>G125+G128+G130</f>
        <v>682928</v>
      </c>
      <c r="H124" s="6">
        <f>H125+H128+H130</f>
        <v>14804239</v>
      </c>
      <c r="I124" s="6">
        <f>I125+I128+I130</f>
        <v>14558524</v>
      </c>
    </row>
    <row r="125" spans="2:9" ht="22.5" x14ac:dyDescent="0.25">
      <c r="B125" s="5" t="s">
        <v>90</v>
      </c>
      <c r="C125" s="5" t="s">
        <v>91</v>
      </c>
      <c r="D125" s="6">
        <f>+D126+D127</f>
        <v>16102000</v>
      </c>
      <c r="E125" s="6">
        <f>+E126+E127</f>
        <v>13214000</v>
      </c>
      <c r="F125" s="6">
        <f t="shared" si="9"/>
        <v>12751775</v>
      </c>
      <c r="G125" s="6">
        <f>+G126+G127</f>
        <v>0</v>
      </c>
      <c r="H125" s="6">
        <f>+H126+H127</f>
        <v>12751775</v>
      </c>
      <c r="I125" s="6">
        <f>+I126+I127</f>
        <v>12751775</v>
      </c>
    </row>
    <row r="126" spans="2:9" ht="43.5" x14ac:dyDescent="0.25">
      <c r="B126" s="5" t="s">
        <v>93</v>
      </c>
      <c r="C126" s="5" t="s">
        <v>94</v>
      </c>
      <c r="D126" s="6">
        <v>8024000</v>
      </c>
      <c r="E126" s="6">
        <v>5136000</v>
      </c>
      <c r="F126" s="6">
        <f t="shared" si="9"/>
        <v>4813775</v>
      </c>
      <c r="G126" s="6">
        <v>0</v>
      </c>
      <c r="H126" s="6">
        <v>4813775</v>
      </c>
      <c r="I126" s="6">
        <v>4813775</v>
      </c>
    </row>
    <row r="127" spans="2:9" ht="22.5" x14ac:dyDescent="0.25">
      <c r="B127" s="5" t="s">
        <v>96</v>
      </c>
      <c r="C127" s="5" t="s">
        <v>97</v>
      </c>
      <c r="D127" s="6">
        <v>8078000</v>
      </c>
      <c r="E127" s="6">
        <v>8078000</v>
      </c>
      <c r="F127" s="6">
        <f t="shared" si="9"/>
        <v>7938000</v>
      </c>
      <c r="G127" s="6">
        <v>0</v>
      </c>
      <c r="H127" s="6">
        <v>7938000</v>
      </c>
      <c r="I127" s="6">
        <v>7938000</v>
      </c>
    </row>
    <row r="128" spans="2:9" ht="22.5" x14ac:dyDescent="0.25">
      <c r="B128" s="5" t="s">
        <v>99</v>
      </c>
      <c r="C128" s="5" t="s">
        <v>100</v>
      </c>
      <c r="D128" s="6">
        <f>D129</f>
        <v>0</v>
      </c>
      <c r="E128" s="6">
        <f>E129</f>
        <v>0</v>
      </c>
      <c r="F128" s="6">
        <f t="shared" si="9"/>
        <v>480</v>
      </c>
      <c r="G128" s="6">
        <f>G129</f>
        <v>0</v>
      </c>
      <c r="H128" s="6">
        <f>H129</f>
        <v>480</v>
      </c>
      <c r="I128" s="6">
        <f>I129</f>
        <v>480</v>
      </c>
    </row>
    <row r="129" spans="2:9" x14ac:dyDescent="0.25">
      <c r="B129" s="5" t="s">
        <v>102</v>
      </c>
      <c r="C129" s="5" t="s">
        <v>103</v>
      </c>
      <c r="D129" s="6">
        <v>0</v>
      </c>
      <c r="E129" s="6">
        <v>0</v>
      </c>
      <c r="F129" s="6">
        <f t="shared" si="9"/>
        <v>480</v>
      </c>
      <c r="G129" s="6">
        <v>0</v>
      </c>
      <c r="H129" s="6">
        <v>480</v>
      </c>
      <c r="I129" s="6">
        <v>480</v>
      </c>
    </row>
    <row r="130" spans="2:9" ht="33" x14ac:dyDescent="0.25">
      <c r="B130" s="5" t="s">
        <v>105</v>
      </c>
      <c r="C130" s="5" t="s">
        <v>106</v>
      </c>
      <c r="D130" s="6">
        <f>D131+D134+D135</f>
        <v>1847510</v>
      </c>
      <c r="E130" s="6">
        <f>E131+E134+E135</f>
        <v>1652110</v>
      </c>
      <c r="F130" s="6">
        <f t="shared" si="9"/>
        <v>2734912</v>
      </c>
      <c r="G130" s="6">
        <f>G131+G134+G135</f>
        <v>682928</v>
      </c>
      <c r="H130" s="6">
        <f>H131+H134+H135</f>
        <v>2051984</v>
      </c>
      <c r="I130" s="6">
        <f>I131+I134+I135</f>
        <v>1806269</v>
      </c>
    </row>
    <row r="131" spans="2:9" ht="22.5" x14ac:dyDescent="0.25">
      <c r="B131" s="5" t="s">
        <v>108</v>
      </c>
      <c r="C131" s="5" t="s">
        <v>109</v>
      </c>
      <c r="D131" s="6">
        <f>D132+D133</f>
        <v>1427500</v>
      </c>
      <c r="E131" s="6">
        <f>E132+E133</f>
        <v>1286100</v>
      </c>
      <c r="F131" s="6">
        <f t="shared" si="9"/>
        <v>2187441</v>
      </c>
      <c r="G131" s="6">
        <f>G132+G133</f>
        <v>601510</v>
      </c>
      <c r="H131" s="6">
        <f>H132+H133</f>
        <v>1585931</v>
      </c>
      <c r="I131" s="6">
        <f>I132+I133</f>
        <v>1375464</v>
      </c>
    </row>
    <row r="132" spans="2:9" ht="22.5" x14ac:dyDescent="0.25">
      <c r="B132" s="5" t="s">
        <v>111</v>
      </c>
      <c r="C132" s="5" t="s">
        <v>112</v>
      </c>
      <c r="D132" s="6">
        <v>1043100</v>
      </c>
      <c r="E132" s="6">
        <v>939700</v>
      </c>
      <c r="F132" s="6">
        <f t="shared" si="9"/>
        <v>1634796</v>
      </c>
      <c r="G132" s="6">
        <v>449860</v>
      </c>
      <c r="H132" s="6">
        <v>1184936</v>
      </c>
      <c r="I132" s="6">
        <v>1013153</v>
      </c>
    </row>
    <row r="133" spans="2:9" ht="22.5" x14ac:dyDescent="0.25">
      <c r="B133" s="5" t="s">
        <v>114</v>
      </c>
      <c r="C133" s="5" t="s">
        <v>115</v>
      </c>
      <c r="D133" s="6">
        <v>384400</v>
      </c>
      <c r="E133" s="6">
        <v>346400</v>
      </c>
      <c r="F133" s="6">
        <f t="shared" si="9"/>
        <v>552645</v>
      </c>
      <c r="G133" s="6">
        <v>151650</v>
      </c>
      <c r="H133" s="6">
        <v>400995</v>
      </c>
      <c r="I133" s="6">
        <v>362311</v>
      </c>
    </row>
    <row r="134" spans="2:9" ht="22.5" x14ac:dyDescent="0.25">
      <c r="B134" s="5" t="s">
        <v>117</v>
      </c>
      <c r="C134" s="5" t="s">
        <v>118</v>
      </c>
      <c r="D134" s="6">
        <v>374300</v>
      </c>
      <c r="E134" s="6">
        <v>324300</v>
      </c>
      <c r="F134" s="6">
        <f t="shared" si="9"/>
        <v>454997</v>
      </c>
      <c r="G134" s="6">
        <v>49200</v>
      </c>
      <c r="H134" s="6">
        <v>405797</v>
      </c>
      <c r="I134" s="6">
        <v>380165</v>
      </c>
    </row>
    <row r="135" spans="2:9" ht="33" x14ac:dyDescent="0.25">
      <c r="B135" s="5" t="s">
        <v>120</v>
      </c>
      <c r="C135" s="5" t="s">
        <v>121</v>
      </c>
      <c r="D135" s="6">
        <v>45710</v>
      </c>
      <c r="E135" s="6">
        <v>41710</v>
      </c>
      <c r="F135" s="6">
        <f t="shared" si="9"/>
        <v>92474</v>
      </c>
      <c r="G135" s="6">
        <v>32218</v>
      </c>
      <c r="H135" s="6">
        <v>60256</v>
      </c>
      <c r="I135" s="6">
        <v>50640</v>
      </c>
    </row>
    <row r="136" spans="2:9" ht="22.5" x14ac:dyDescent="0.25">
      <c r="B136" s="5" t="s">
        <v>123</v>
      </c>
      <c r="C136" s="5" t="s">
        <v>124</v>
      </c>
      <c r="D136" s="6">
        <f>D137</f>
        <v>700</v>
      </c>
      <c r="E136" s="6">
        <f>E137</f>
        <v>500</v>
      </c>
      <c r="F136" s="6">
        <f t="shared" si="9"/>
        <v>802</v>
      </c>
      <c r="G136" s="6">
        <f t="shared" ref="G136:I137" si="10">G137</f>
        <v>795</v>
      </c>
      <c r="H136" s="6">
        <f t="shared" si="10"/>
        <v>7</v>
      </c>
      <c r="I136" s="6">
        <f t="shared" si="10"/>
        <v>154</v>
      </c>
    </row>
    <row r="137" spans="2:9" x14ac:dyDescent="0.25">
      <c r="B137" s="5" t="s">
        <v>126</v>
      </c>
      <c r="C137" s="5" t="s">
        <v>127</v>
      </c>
      <c r="D137" s="6">
        <f>D138</f>
        <v>700</v>
      </c>
      <c r="E137" s="6">
        <f>E138</f>
        <v>500</v>
      </c>
      <c r="F137" s="6">
        <f t="shared" si="9"/>
        <v>802</v>
      </c>
      <c r="G137" s="6">
        <f t="shared" si="10"/>
        <v>795</v>
      </c>
      <c r="H137" s="6">
        <f t="shared" si="10"/>
        <v>7</v>
      </c>
      <c r="I137" s="6">
        <f t="shared" si="10"/>
        <v>154</v>
      </c>
    </row>
    <row r="138" spans="2:9" x14ac:dyDescent="0.25">
      <c r="B138" s="5" t="s">
        <v>129</v>
      </c>
      <c r="C138" s="5" t="s">
        <v>130</v>
      </c>
      <c r="D138" s="6">
        <v>700</v>
      </c>
      <c r="E138" s="6">
        <v>500</v>
      </c>
      <c r="F138" s="6">
        <f t="shared" si="9"/>
        <v>802</v>
      </c>
      <c r="G138" s="6">
        <v>795</v>
      </c>
      <c r="H138" s="6">
        <v>7</v>
      </c>
      <c r="I138" s="6">
        <v>154</v>
      </c>
    </row>
    <row r="139" spans="2:9" x14ac:dyDescent="0.25">
      <c r="B139" s="5" t="s">
        <v>132</v>
      </c>
      <c r="C139" s="5" t="s">
        <v>133</v>
      </c>
      <c r="D139" s="6">
        <f>D140+D144</f>
        <v>719230</v>
      </c>
      <c r="E139" s="6">
        <f>E140+E144</f>
        <v>943140</v>
      </c>
      <c r="F139" s="6">
        <f t="shared" si="9"/>
        <v>6009391</v>
      </c>
      <c r="G139" s="6">
        <f>G140+G144</f>
        <v>4453696</v>
      </c>
      <c r="H139" s="6">
        <f>H140+H144</f>
        <v>1555695</v>
      </c>
      <c r="I139" s="6">
        <f>I140+I144</f>
        <v>1134533</v>
      </c>
    </row>
    <row r="140" spans="2:9" ht="22.5" x14ac:dyDescent="0.25">
      <c r="B140" s="5" t="s">
        <v>135</v>
      </c>
      <c r="C140" s="5" t="s">
        <v>136</v>
      </c>
      <c r="D140" s="6">
        <f>D141</f>
        <v>2866540</v>
      </c>
      <c r="E140" s="6">
        <f>E141</f>
        <v>2383940</v>
      </c>
      <c r="F140" s="6">
        <f t="shared" si="9"/>
        <v>5792418</v>
      </c>
      <c r="G140" s="6">
        <f>G141</f>
        <v>2608257</v>
      </c>
      <c r="H140" s="6">
        <f>H141</f>
        <v>3184161</v>
      </c>
      <c r="I140" s="6">
        <f>I141</f>
        <v>2726714</v>
      </c>
    </row>
    <row r="141" spans="2:9" ht="22.5" x14ac:dyDescent="0.25">
      <c r="B141" s="5" t="s">
        <v>138</v>
      </c>
      <c r="C141" s="5" t="s">
        <v>139</v>
      </c>
      <c r="D141" s="6">
        <f>+D142</f>
        <v>2866540</v>
      </c>
      <c r="E141" s="6">
        <f>+E142</f>
        <v>2383940</v>
      </c>
      <c r="F141" s="6">
        <f t="shared" si="9"/>
        <v>5792418</v>
      </c>
      <c r="G141" s="6">
        <f t="shared" ref="G141:I142" si="11">+G142</f>
        <v>2608257</v>
      </c>
      <c r="H141" s="6">
        <f t="shared" si="11"/>
        <v>3184161</v>
      </c>
      <c r="I141" s="6">
        <f t="shared" si="11"/>
        <v>2726714</v>
      </c>
    </row>
    <row r="142" spans="2:9" x14ac:dyDescent="0.25">
      <c r="B142" s="5" t="s">
        <v>141</v>
      </c>
      <c r="C142" s="5" t="s">
        <v>142</v>
      </c>
      <c r="D142" s="6">
        <f>+D143</f>
        <v>2866540</v>
      </c>
      <c r="E142" s="6">
        <f>+E143</f>
        <v>2383940</v>
      </c>
      <c r="F142" s="6">
        <f t="shared" si="9"/>
        <v>5792418</v>
      </c>
      <c r="G142" s="6">
        <f t="shared" si="11"/>
        <v>2608257</v>
      </c>
      <c r="H142" s="6">
        <f t="shared" si="11"/>
        <v>3184161</v>
      </c>
      <c r="I142" s="6">
        <f t="shared" si="11"/>
        <v>2726714</v>
      </c>
    </row>
    <row r="143" spans="2:9" ht="22.5" x14ac:dyDescent="0.25">
      <c r="B143" s="5" t="s">
        <v>144</v>
      </c>
      <c r="C143" s="5" t="s">
        <v>145</v>
      </c>
      <c r="D143" s="6">
        <v>2866540</v>
      </c>
      <c r="E143" s="6">
        <v>2383940</v>
      </c>
      <c r="F143" s="6">
        <f t="shared" si="9"/>
        <v>5792418</v>
      </c>
      <c r="G143" s="6">
        <v>2608257</v>
      </c>
      <c r="H143" s="6">
        <v>3184161</v>
      </c>
      <c r="I143" s="6">
        <v>2726714</v>
      </c>
    </row>
    <row r="144" spans="2:9" ht="22.5" x14ac:dyDescent="0.25">
      <c r="B144" s="5" t="s">
        <v>147</v>
      </c>
      <c r="C144" s="5" t="s">
        <v>148</v>
      </c>
      <c r="D144" s="6">
        <f>D145+D148+D150+D153+D156</f>
        <v>-2147310</v>
      </c>
      <c r="E144" s="6">
        <f>E145+E148+E150+E153+E156</f>
        <v>-1440800</v>
      </c>
      <c r="F144" s="6">
        <f t="shared" si="9"/>
        <v>216973</v>
      </c>
      <c r="G144" s="6">
        <f>G145+G148+G150+G153+G156</f>
        <v>1845439</v>
      </c>
      <c r="H144" s="6">
        <f>H145+H148+H150+H153+H156</f>
        <v>-1628466</v>
      </c>
      <c r="I144" s="6">
        <f>I145+I148+I150+I153+I156</f>
        <v>-1592181</v>
      </c>
    </row>
    <row r="145" spans="2:9" ht="43.5" x14ac:dyDescent="0.25">
      <c r="B145" s="5" t="s">
        <v>150</v>
      </c>
      <c r="C145" s="5" t="s">
        <v>151</v>
      </c>
      <c r="D145" s="6">
        <f>D146+D147</f>
        <v>4492760</v>
      </c>
      <c r="E145" s="6">
        <f>E146+E147</f>
        <v>3216620</v>
      </c>
      <c r="F145" s="6">
        <f t="shared" si="9"/>
        <v>2891552</v>
      </c>
      <c r="G145" s="6">
        <f>G146+G147</f>
        <v>8716</v>
      </c>
      <c r="H145" s="6">
        <f>H146+H147</f>
        <v>2882836</v>
      </c>
      <c r="I145" s="6">
        <f>I146+I147</f>
        <v>2883399</v>
      </c>
    </row>
    <row r="146" spans="2:9" x14ac:dyDescent="0.25">
      <c r="B146" s="5" t="s">
        <v>153</v>
      </c>
      <c r="C146" s="5" t="s">
        <v>154</v>
      </c>
      <c r="D146" s="6">
        <v>1290620</v>
      </c>
      <c r="E146" s="6">
        <v>949130</v>
      </c>
      <c r="F146" s="6">
        <f t="shared" si="9"/>
        <v>806659</v>
      </c>
      <c r="G146" s="6">
        <v>0</v>
      </c>
      <c r="H146" s="6">
        <v>806659</v>
      </c>
      <c r="I146" s="6">
        <v>806659</v>
      </c>
    </row>
    <row r="147" spans="2:9" ht="22.5" x14ac:dyDescent="0.25">
      <c r="B147" s="5" t="s">
        <v>156</v>
      </c>
      <c r="C147" s="5" t="s">
        <v>157</v>
      </c>
      <c r="D147" s="6">
        <v>3202140</v>
      </c>
      <c r="E147" s="6">
        <v>2267490</v>
      </c>
      <c r="F147" s="6">
        <f t="shared" si="9"/>
        <v>2084893</v>
      </c>
      <c r="G147" s="6">
        <v>8716</v>
      </c>
      <c r="H147" s="6">
        <v>2076177</v>
      </c>
      <c r="I147" s="6">
        <v>2076740</v>
      </c>
    </row>
    <row r="148" spans="2:9" ht="22.5" x14ac:dyDescent="0.25">
      <c r="B148" s="5" t="s">
        <v>159</v>
      </c>
      <c r="C148" s="5" t="s">
        <v>160</v>
      </c>
      <c r="D148" s="6">
        <f>D149</f>
        <v>1100</v>
      </c>
      <c r="E148" s="6">
        <f>E149</f>
        <v>900</v>
      </c>
      <c r="F148" s="6">
        <f t="shared" si="9"/>
        <v>698</v>
      </c>
      <c r="G148" s="6">
        <f>G149</f>
        <v>0</v>
      </c>
      <c r="H148" s="6">
        <f>H149</f>
        <v>698</v>
      </c>
      <c r="I148" s="6">
        <f>I149</f>
        <v>698</v>
      </c>
    </row>
    <row r="149" spans="2:9" x14ac:dyDescent="0.25">
      <c r="B149" s="5" t="s">
        <v>162</v>
      </c>
      <c r="C149" s="5" t="s">
        <v>163</v>
      </c>
      <c r="D149" s="6">
        <v>1100</v>
      </c>
      <c r="E149" s="6">
        <v>900</v>
      </c>
      <c r="F149" s="6">
        <f t="shared" si="9"/>
        <v>698</v>
      </c>
      <c r="G149" s="6">
        <v>0</v>
      </c>
      <c r="H149" s="6">
        <v>698</v>
      </c>
      <c r="I149" s="6">
        <v>698</v>
      </c>
    </row>
    <row r="150" spans="2:9" ht="22.5" x14ac:dyDescent="0.25">
      <c r="B150" s="5" t="s">
        <v>165</v>
      </c>
      <c r="C150" s="5" t="s">
        <v>166</v>
      </c>
      <c r="D150" s="6">
        <f>D151</f>
        <v>785200</v>
      </c>
      <c r="E150" s="6">
        <f>E151</f>
        <v>590500</v>
      </c>
      <c r="F150" s="6">
        <f t="shared" si="9"/>
        <v>2479418</v>
      </c>
      <c r="G150" s="6">
        <f t="shared" ref="G150:I151" si="12">G151</f>
        <v>1829862</v>
      </c>
      <c r="H150" s="6">
        <f t="shared" si="12"/>
        <v>649556</v>
      </c>
      <c r="I150" s="6">
        <f t="shared" si="12"/>
        <v>681818</v>
      </c>
    </row>
    <row r="151" spans="2:9" ht="22.5" x14ac:dyDescent="0.25">
      <c r="B151" s="5" t="s">
        <v>168</v>
      </c>
      <c r="C151" s="5" t="s">
        <v>169</v>
      </c>
      <c r="D151" s="6">
        <f>D152</f>
        <v>785200</v>
      </c>
      <c r="E151" s="6">
        <f>E152</f>
        <v>590500</v>
      </c>
      <c r="F151" s="6">
        <f t="shared" si="9"/>
        <v>2479418</v>
      </c>
      <c r="G151" s="6">
        <f t="shared" si="12"/>
        <v>1829862</v>
      </c>
      <c r="H151" s="6">
        <f t="shared" si="12"/>
        <v>649556</v>
      </c>
      <c r="I151" s="6">
        <f t="shared" si="12"/>
        <v>681818</v>
      </c>
    </row>
    <row r="152" spans="2:9" ht="22.5" x14ac:dyDescent="0.25">
      <c r="B152" s="5" t="s">
        <v>171</v>
      </c>
      <c r="C152" s="5" t="s">
        <v>172</v>
      </c>
      <c r="D152" s="6">
        <v>785200</v>
      </c>
      <c r="E152" s="6">
        <v>590500</v>
      </c>
      <c r="F152" s="6">
        <f t="shared" si="9"/>
        <v>2479418</v>
      </c>
      <c r="G152" s="6">
        <v>1829862</v>
      </c>
      <c r="H152" s="6">
        <v>649556</v>
      </c>
      <c r="I152" s="6">
        <v>681818</v>
      </c>
    </row>
    <row r="153" spans="2:9" ht="33" x14ac:dyDescent="0.25">
      <c r="B153" s="5" t="s">
        <v>174</v>
      </c>
      <c r="C153" s="5" t="s">
        <v>175</v>
      </c>
      <c r="D153" s="6">
        <f>+D154+D155</f>
        <v>93000</v>
      </c>
      <c r="E153" s="6">
        <f>+E154+E155</f>
        <v>75900</v>
      </c>
      <c r="F153" s="6">
        <f t="shared" si="9"/>
        <v>117013</v>
      </c>
      <c r="G153" s="6">
        <f>+G154+G155</f>
        <v>6861</v>
      </c>
      <c r="H153" s="6">
        <f>+H154+H155</f>
        <v>110152</v>
      </c>
      <c r="I153" s="6">
        <f>+I154+I155</f>
        <v>113612</v>
      </c>
    </row>
    <row r="154" spans="2:9" x14ac:dyDescent="0.25">
      <c r="B154" s="5" t="s">
        <v>177</v>
      </c>
      <c r="C154" s="5" t="s">
        <v>178</v>
      </c>
      <c r="D154" s="6">
        <v>10000</v>
      </c>
      <c r="E154" s="6">
        <v>7200</v>
      </c>
      <c r="F154" s="6">
        <f t="shared" si="9"/>
        <v>12867</v>
      </c>
      <c r="G154" s="6">
        <v>3886</v>
      </c>
      <c r="H154" s="6">
        <v>8981</v>
      </c>
      <c r="I154" s="6">
        <v>9466</v>
      </c>
    </row>
    <row r="155" spans="2:9" x14ac:dyDescent="0.25">
      <c r="B155" s="5" t="s">
        <v>180</v>
      </c>
      <c r="C155" s="5" t="s">
        <v>181</v>
      </c>
      <c r="D155" s="6">
        <v>83000</v>
      </c>
      <c r="E155" s="6">
        <v>68700</v>
      </c>
      <c r="F155" s="6">
        <f t="shared" si="9"/>
        <v>104146</v>
      </c>
      <c r="G155" s="6">
        <v>2975</v>
      </c>
      <c r="H155" s="6">
        <v>101171</v>
      </c>
      <c r="I155" s="6">
        <v>104146</v>
      </c>
    </row>
    <row r="156" spans="2:9" ht="22.5" x14ac:dyDescent="0.25">
      <c r="B156" s="5" t="s">
        <v>270</v>
      </c>
      <c r="C156" s="5" t="s">
        <v>271</v>
      </c>
      <c r="D156" s="6">
        <f>+D157</f>
        <v>-7519370</v>
      </c>
      <c r="E156" s="6">
        <f>+E157</f>
        <v>-5324720</v>
      </c>
      <c r="F156" s="6">
        <f t="shared" si="9"/>
        <v>-5271708</v>
      </c>
      <c r="G156" s="6">
        <f>+G157</f>
        <v>0</v>
      </c>
      <c r="H156" s="6">
        <f>+H157</f>
        <v>-5271708</v>
      </c>
      <c r="I156" s="6">
        <f>+I157</f>
        <v>-5271708</v>
      </c>
    </row>
    <row r="157" spans="2:9" ht="33" x14ac:dyDescent="0.25">
      <c r="B157" s="5" t="s">
        <v>183</v>
      </c>
      <c r="C157" s="5" t="s">
        <v>184</v>
      </c>
      <c r="D157" s="6">
        <v>-7519370</v>
      </c>
      <c r="E157" s="6">
        <v>-5324720</v>
      </c>
      <c r="F157" s="6">
        <f t="shared" si="9"/>
        <v>-5271708</v>
      </c>
      <c r="G157" s="6">
        <v>0</v>
      </c>
      <c r="H157" s="6">
        <v>-5271708</v>
      </c>
      <c r="I157" s="6">
        <v>-5271708</v>
      </c>
    </row>
    <row r="158" spans="2:9" x14ac:dyDescent="0.25">
      <c r="B158" s="5" t="s">
        <v>210</v>
      </c>
      <c r="C158" s="5" t="s">
        <v>211</v>
      </c>
      <c r="D158" s="6">
        <f>D159</f>
        <v>937300</v>
      </c>
      <c r="E158" s="6">
        <f>E159</f>
        <v>917300</v>
      </c>
      <c r="F158" s="6">
        <f t="shared" si="9"/>
        <v>865616</v>
      </c>
      <c r="G158" s="6">
        <f>G159</f>
        <v>0</v>
      </c>
      <c r="H158" s="6">
        <f>H159</f>
        <v>865616</v>
      </c>
      <c r="I158" s="6">
        <f>I159</f>
        <v>865616</v>
      </c>
    </row>
    <row r="159" spans="2:9" ht="22.5" x14ac:dyDescent="0.25">
      <c r="B159" s="5" t="s">
        <v>213</v>
      </c>
      <c r="C159" s="5" t="s">
        <v>214</v>
      </c>
      <c r="D159" s="6">
        <f>D160+D163</f>
        <v>937300</v>
      </c>
      <c r="E159" s="6">
        <f>E160+E163</f>
        <v>917300</v>
      </c>
      <c r="F159" s="6">
        <f t="shared" si="9"/>
        <v>865616</v>
      </c>
      <c r="G159" s="6">
        <f>G160+G163</f>
        <v>0</v>
      </c>
      <c r="H159" s="6">
        <f>H160+H163</f>
        <v>865616</v>
      </c>
      <c r="I159" s="6">
        <f>I160+I163</f>
        <v>865616</v>
      </c>
    </row>
    <row r="160" spans="2:9" ht="96" x14ac:dyDescent="0.25">
      <c r="B160" s="5" t="s">
        <v>216</v>
      </c>
      <c r="C160" s="5" t="s">
        <v>217</v>
      </c>
      <c r="D160" s="6">
        <f>+D161+D162</f>
        <v>437300</v>
      </c>
      <c r="E160" s="6">
        <f>+E161+E162</f>
        <v>417300</v>
      </c>
      <c r="F160" s="6">
        <f t="shared" si="9"/>
        <v>365616</v>
      </c>
      <c r="G160" s="6">
        <f>+G161+G162</f>
        <v>0</v>
      </c>
      <c r="H160" s="6">
        <f>+H161+H162</f>
        <v>365616</v>
      </c>
      <c r="I160" s="6">
        <f>+I161+I162</f>
        <v>365616</v>
      </c>
    </row>
    <row r="161" spans="2:9" ht="43.5" x14ac:dyDescent="0.25">
      <c r="B161" s="5" t="s">
        <v>225</v>
      </c>
      <c r="C161" s="5" t="s">
        <v>226</v>
      </c>
      <c r="D161" s="6">
        <v>160000</v>
      </c>
      <c r="E161" s="6">
        <v>140000</v>
      </c>
      <c r="F161" s="6">
        <f t="shared" si="9"/>
        <v>101212</v>
      </c>
      <c r="G161" s="6">
        <v>0</v>
      </c>
      <c r="H161" s="6">
        <v>101212</v>
      </c>
      <c r="I161" s="6">
        <v>101212</v>
      </c>
    </row>
    <row r="162" spans="2:9" ht="22.5" x14ac:dyDescent="0.25">
      <c r="B162" s="5" t="s">
        <v>228</v>
      </c>
      <c r="C162" s="5" t="s">
        <v>229</v>
      </c>
      <c r="D162" s="6">
        <v>277300</v>
      </c>
      <c r="E162" s="6">
        <v>277300</v>
      </c>
      <c r="F162" s="6">
        <f t="shared" si="9"/>
        <v>264404</v>
      </c>
      <c r="G162" s="6">
        <v>0</v>
      </c>
      <c r="H162" s="6">
        <v>264404</v>
      </c>
      <c r="I162" s="6">
        <v>264404</v>
      </c>
    </row>
    <row r="163" spans="2:9" ht="33" x14ac:dyDescent="0.25">
      <c r="B163" s="5" t="s">
        <v>237</v>
      </c>
      <c r="C163" s="5" t="s">
        <v>238</v>
      </c>
      <c r="D163" s="6">
        <f>+D164</f>
        <v>500000</v>
      </c>
      <c r="E163" s="6">
        <f>+E164</f>
        <v>500000</v>
      </c>
      <c r="F163" s="6">
        <f t="shared" si="9"/>
        <v>500000</v>
      </c>
      <c r="G163" s="6">
        <f>+G164</f>
        <v>0</v>
      </c>
      <c r="H163" s="6">
        <f>+H164</f>
        <v>500000</v>
      </c>
      <c r="I163" s="6">
        <f>+I164</f>
        <v>500000</v>
      </c>
    </row>
    <row r="164" spans="2:9" ht="33" x14ac:dyDescent="0.25">
      <c r="B164" s="5" t="s">
        <v>240</v>
      </c>
      <c r="C164" s="5" t="s">
        <v>241</v>
      </c>
      <c r="D164" s="6">
        <v>500000</v>
      </c>
      <c r="E164" s="6">
        <v>500000</v>
      </c>
      <c r="F164" s="6">
        <f t="shared" si="9"/>
        <v>500000</v>
      </c>
      <c r="G164" s="6">
        <v>0</v>
      </c>
      <c r="H164" s="6">
        <v>500000</v>
      </c>
      <c r="I164" s="6">
        <v>500000</v>
      </c>
    </row>
    <row r="167" spans="2:9" x14ac:dyDescent="0.25">
      <c r="B167" s="12" t="s">
        <v>275</v>
      </c>
      <c r="C167" s="12"/>
      <c r="D167" s="12"/>
      <c r="E167" s="12"/>
      <c r="F167" s="12"/>
      <c r="G167" s="12"/>
      <c r="H167" s="12"/>
      <c r="I167" s="12"/>
    </row>
    <row r="170" spans="2:9" ht="22.5" x14ac:dyDescent="0.25">
      <c r="B170" s="5" t="s">
        <v>272</v>
      </c>
      <c r="C170" s="5" t="s">
        <v>19</v>
      </c>
      <c r="D170" s="6">
        <f>D171+D176+D180+D183+D190</f>
        <v>53525570</v>
      </c>
      <c r="E170" s="6">
        <f>E171+E176+E180+E183+E190</f>
        <v>49475430</v>
      </c>
      <c r="F170" s="6">
        <f t="shared" ref="F170:F199" si="13">G170+H170</f>
        <v>14273467</v>
      </c>
      <c r="G170" s="6">
        <f>G171+G176+G180+G183+G190</f>
        <v>607695</v>
      </c>
      <c r="H170" s="6">
        <f>H171+H176+H180+H183+H190</f>
        <v>13665772</v>
      </c>
      <c r="I170" s="6">
        <f>I171+I176+I180+I183+I190</f>
        <v>13088948</v>
      </c>
    </row>
    <row r="171" spans="2:9" x14ac:dyDescent="0.25">
      <c r="B171" s="5" t="s">
        <v>24</v>
      </c>
      <c r="C171" s="5" t="s">
        <v>25</v>
      </c>
      <c r="D171" s="6">
        <f t="shared" ref="D171:E174" si="14">+D172</f>
        <v>7519370</v>
      </c>
      <c r="E171" s="6">
        <f t="shared" si="14"/>
        <v>5324720</v>
      </c>
      <c r="F171" s="6">
        <f t="shared" si="13"/>
        <v>5271708</v>
      </c>
      <c r="G171" s="6">
        <f t="shared" ref="G171:I174" si="15">+G172</f>
        <v>0</v>
      </c>
      <c r="H171" s="6">
        <f t="shared" si="15"/>
        <v>5271708</v>
      </c>
      <c r="I171" s="6">
        <f t="shared" si="15"/>
        <v>5271708</v>
      </c>
    </row>
    <row r="172" spans="2:9" x14ac:dyDescent="0.25">
      <c r="B172" s="5" t="s">
        <v>132</v>
      </c>
      <c r="C172" s="5" t="s">
        <v>133</v>
      </c>
      <c r="D172" s="6">
        <f t="shared" si="14"/>
        <v>7519370</v>
      </c>
      <c r="E172" s="6">
        <f t="shared" si="14"/>
        <v>5324720</v>
      </c>
      <c r="F172" s="6">
        <f t="shared" si="13"/>
        <v>5271708</v>
      </c>
      <c r="G172" s="6">
        <f t="shared" si="15"/>
        <v>0</v>
      </c>
      <c r="H172" s="6">
        <f t="shared" si="15"/>
        <v>5271708</v>
      </c>
      <c r="I172" s="6">
        <f t="shared" si="15"/>
        <v>5271708</v>
      </c>
    </row>
    <row r="173" spans="2:9" ht="22.5" x14ac:dyDescent="0.25">
      <c r="B173" s="5" t="s">
        <v>147</v>
      </c>
      <c r="C173" s="5" t="s">
        <v>148</v>
      </c>
      <c r="D173" s="6">
        <f t="shared" si="14"/>
        <v>7519370</v>
      </c>
      <c r="E173" s="6">
        <f t="shared" si="14"/>
        <v>5324720</v>
      </c>
      <c r="F173" s="6">
        <f t="shared" si="13"/>
        <v>5271708</v>
      </c>
      <c r="G173" s="6">
        <f t="shared" si="15"/>
        <v>0</v>
      </c>
      <c r="H173" s="6">
        <f t="shared" si="15"/>
        <v>5271708</v>
      </c>
      <c r="I173" s="6">
        <f t="shared" si="15"/>
        <v>5271708</v>
      </c>
    </row>
    <row r="174" spans="2:9" ht="22.5" x14ac:dyDescent="0.25">
      <c r="B174" s="5" t="s">
        <v>270</v>
      </c>
      <c r="C174" s="5" t="s">
        <v>271</v>
      </c>
      <c r="D174" s="6">
        <f t="shared" si="14"/>
        <v>7519370</v>
      </c>
      <c r="E174" s="6">
        <f t="shared" si="14"/>
        <v>5324720</v>
      </c>
      <c r="F174" s="6">
        <f t="shared" si="13"/>
        <v>5271708</v>
      </c>
      <c r="G174" s="6">
        <f t="shared" si="15"/>
        <v>0</v>
      </c>
      <c r="H174" s="6">
        <f t="shared" si="15"/>
        <v>5271708</v>
      </c>
      <c r="I174" s="6">
        <f t="shared" si="15"/>
        <v>5271708</v>
      </c>
    </row>
    <row r="175" spans="2:9" x14ac:dyDescent="0.25">
      <c r="B175" s="5" t="s">
        <v>186</v>
      </c>
      <c r="C175" s="5" t="s">
        <v>187</v>
      </c>
      <c r="D175" s="6">
        <v>7519370</v>
      </c>
      <c r="E175" s="6">
        <v>5324720</v>
      </c>
      <c r="F175" s="6">
        <f t="shared" si="13"/>
        <v>5271708</v>
      </c>
      <c r="G175" s="6">
        <v>0</v>
      </c>
      <c r="H175" s="6">
        <v>5271708</v>
      </c>
      <c r="I175" s="6">
        <v>5271708</v>
      </c>
    </row>
    <row r="176" spans="2:9" x14ac:dyDescent="0.25">
      <c r="B176" s="5" t="s">
        <v>189</v>
      </c>
      <c r="C176" s="5" t="s">
        <v>190</v>
      </c>
      <c r="D176" s="6">
        <f>D177</f>
        <v>73040</v>
      </c>
      <c r="E176" s="6">
        <f>E177</f>
        <v>73040</v>
      </c>
      <c r="F176" s="6">
        <f t="shared" si="13"/>
        <v>77960</v>
      </c>
      <c r="G176" s="6">
        <f>G177</f>
        <v>0</v>
      </c>
      <c r="H176" s="6">
        <f>H177</f>
        <v>77960</v>
      </c>
      <c r="I176" s="6">
        <f>I177</f>
        <v>77960</v>
      </c>
    </row>
    <row r="177" spans="2:9" ht="33" x14ac:dyDescent="0.25">
      <c r="B177" s="5" t="s">
        <v>192</v>
      </c>
      <c r="C177" s="5" t="s">
        <v>193</v>
      </c>
      <c r="D177" s="6">
        <f>D178+D179</f>
        <v>73040</v>
      </c>
      <c r="E177" s="6">
        <f>E178+E179</f>
        <v>73040</v>
      </c>
      <c r="F177" s="6">
        <f t="shared" si="13"/>
        <v>77960</v>
      </c>
      <c r="G177" s="6">
        <f>G178+G179</f>
        <v>0</v>
      </c>
      <c r="H177" s="6">
        <f>H178+H179</f>
        <v>77960</v>
      </c>
      <c r="I177" s="6">
        <f>I178+I179</f>
        <v>77960</v>
      </c>
    </row>
    <row r="178" spans="2:9" ht="22.5" x14ac:dyDescent="0.25">
      <c r="B178" s="5" t="s">
        <v>195</v>
      </c>
      <c r="C178" s="5" t="s">
        <v>196</v>
      </c>
      <c r="D178" s="6">
        <v>14540</v>
      </c>
      <c r="E178" s="6">
        <v>14540</v>
      </c>
      <c r="F178" s="6">
        <f t="shared" si="13"/>
        <v>14742</v>
      </c>
      <c r="G178" s="6">
        <v>0</v>
      </c>
      <c r="H178" s="6">
        <v>14742</v>
      </c>
      <c r="I178" s="6">
        <v>14742</v>
      </c>
    </row>
    <row r="179" spans="2:9" ht="22.5" x14ac:dyDescent="0.25">
      <c r="B179" s="5" t="s">
        <v>198</v>
      </c>
      <c r="C179" s="5" t="s">
        <v>199</v>
      </c>
      <c r="D179" s="6">
        <v>58500</v>
      </c>
      <c r="E179" s="6">
        <v>58500</v>
      </c>
      <c r="F179" s="6">
        <f t="shared" si="13"/>
        <v>63218</v>
      </c>
      <c r="G179" s="6">
        <v>0</v>
      </c>
      <c r="H179" s="6">
        <v>63218</v>
      </c>
      <c r="I179" s="6">
        <v>63218</v>
      </c>
    </row>
    <row r="180" spans="2:9" ht="22.5" x14ac:dyDescent="0.25">
      <c r="B180" s="5" t="s">
        <v>201</v>
      </c>
      <c r="C180" s="5" t="s">
        <v>202</v>
      </c>
      <c r="D180" s="6">
        <f>D181</f>
        <v>0</v>
      </c>
      <c r="E180" s="6">
        <f>E181</f>
        <v>0</v>
      </c>
      <c r="F180" s="6">
        <f t="shared" si="13"/>
        <v>1351000</v>
      </c>
      <c r="G180" s="6">
        <f>G181</f>
        <v>0</v>
      </c>
      <c r="H180" s="6">
        <f>H181</f>
        <v>1351000</v>
      </c>
      <c r="I180" s="6">
        <f>I181</f>
        <v>1351000</v>
      </c>
    </row>
    <row r="181" spans="2:9" ht="43.5" x14ac:dyDescent="0.25">
      <c r="B181" s="5" t="s">
        <v>204</v>
      </c>
      <c r="C181" s="5" t="s">
        <v>205</v>
      </c>
      <c r="D181" s="6">
        <f>+D182</f>
        <v>0</v>
      </c>
      <c r="E181" s="6">
        <f>+E182</f>
        <v>0</v>
      </c>
      <c r="F181" s="6">
        <f t="shared" si="13"/>
        <v>1351000</v>
      </c>
      <c r="G181" s="6">
        <f>+G182</f>
        <v>0</v>
      </c>
      <c r="H181" s="6">
        <f>+H182</f>
        <v>1351000</v>
      </c>
      <c r="I181" s="6">
        <f>+I182</f>
        <v>1351000</v>
      </c>
    </row>
    <row r="182" spans="2:9" ht="33" x14ac:dyDescent="0.25">
      <c r="B182" s="5" t="s">
        <v>207</v>
      </c>
      <c r="C182" s="5" t="s">
        <v>208</v>
      </c>
      <c r="D182" s="6">
        <v>0</v>
      </c>
      <c r="E182" s="6">
        <v>0</v>
      </c>
      <c r="F182" s="6">
        <f t="shared" si="13"/>
        <v>1351000</v>
      </c>
      <c r="G182" s="6">
        <v>0</v>
      </c>
      <c r="H182" s="6">
        <v>1351000</v>
      </c>
      <c r="I182" s="6">
        <v>1351000</v>
      </c>
    </row>
    <row r="183" spans="2:9" x14ac:dyDescent="0.25">
      <c r="B183" s="5" t="s">
        <v>210</v>
      </c>
      <c r="C183" s="5" t="s">
        <v>211</v>
      </c>
      <c r="D183" s="6">
        <f>D184</f>
        <v>8256050</v>
      </c>
      <c r="E183" s="6">
        <f>E184</f>
        <v>6975220</v>
      </c>
      <c r="F183" s="6">
        <f t="shared" si="13"/>
        <v>3297767</v>
      </c>
      <c r="G183" s="6">
        <f t="shared" ref="G183:I184" si="16">G184</f>
        <v>128588</v>
      </c>
      <c r="H183" s="6">
        <f t="shared" si="16"/>
        <v>3169179</v>
      </c>
      <c r="I183" s="6">
        <f t="shared" si="16"/>
        <v>3156216</v>
      </c>
    </row>
    <row r="184" spans="2:9" ht="22.5" x14ac:dyDescent="0.25">
      <c r="B184" s="5" t="s">
        <v>213</v>
      </c>
      <c r="C184" s="5" t="s">
        <v>214</v>
      </c>
      <c r="D184" s="6">
        <f>D185</f>
        <v>8256050</v>
      </c>
      <c r="E184" s="6">
        <f>E185</f>
        <v>6975220</v>
      </c>
      <c r="F184" s="6">
        <f t="shared" si="13"/>
        <v>3297767</v>
      </c>
      <c r="G184" s="6">
        <f t="shared" si="16"/>
        <v>128588</v>
      </c>
      <c r="H184" s="6">
        <f t="shared" si="16"/>
        <v>3169179</v>
      </c>
      <c r="I184" s="6">
        <f t="shared" si="16"/>
        <v>3156216</v>
      </c>
    </row>
    <row r="185" spans="2:9" ht="96" x14ac:dyDescent="0.25">
      <c r="B185" s="5" t="s">
        <v>216</v>
      </c>
      <c r="C185" s="5" t="s">
        <v>217</v>
      </c>
      <c r="D185" s="6">
        <f>+D186+D188+D189</f>
        <v>8256050</v>
      </c>
      <c r="E185" s="6">
        <f>+E186+E188+E189</f>
        <v>6975220</v>
      </c>
      <c r="F185" s="6">
        <f t="shared" si="13"/>
        <v>3297767</v>
      </c>
      <c r="G185" s="6">
        <f>+G186+G188+G189</f>
        <v>128588</v>
      </c>
      <c r="H185" s="6">
        <f>+H186+H188+H189</f>
        <v>3169179</v>
      </c>
      <c r="I185" s="6">
        <f>+I186+I188+I189</f>
        <v>3156216</v>
      </c>
    </row>
    <row r="186" spans="2:9" ht="43.5" x14ac:dyDescent="0.25">
      <c r="B186" s="5" t="s">
        <v>219</v>
      </c>
      <c r="C186" s="5" t="s">
        <v>220</v>
      </c>
      <c r="D186" s="6">
        <f>D187</f>
        <v>167000</v>
      </c>
      <c r="E186" s="6">
        <f>E187</f>
        <v>167000</v>
      </c>
      <c r="F186" s="6">
        <f t="shared" si="13"/>
        <v>21000</v>
      </c>
      <c r="G186" s="6">
        <f>G187</f>
        <v>0</v>
      </c>
      <c r="H186" s="6">
        <f>H187</f>
        <v>21000</v>
      </c>
      <c r="I186" s="6">
        <f>I187</f>
        <v>21000</v>
      </c>
    </row>
    <row r="187" spans="2:9" ht="43.5" x14ac:dyDescent="0.25">
      <c r="B187" s="5" t="s">
        <v>222</v>
      </c>
      <c r="C187" s="5" t="s">
        <v>223</v>
      </c>
      <c r="D187" s="6">
        <v>167000</v>
      </c>
      <c r="E187" s="6">
        <v>167000</v>
      </c>
      <c r="F187" s="6">
        <f t="shared" si="13"/>
        <v>21000</v>
      </c>
      <c r="G187" s="6">
        <v>0</v>
      </c>
      <c r="H187" s="6">
        <v>21000</v>
      </c>
      <c r="I187" s="6">
        <v>21000</v>
      </c>
    </row>
    <row r="188" spans="2:9" ht="22.5" x14ac:dyDescent="0.25">
      <c r="B188" s="5" t="s">
        <v>231</v>
      </c>
      <c r="C188" s="5" t="s">
        <v>232</v>
      </c>
      <c r="D188" s="6">
        <v>7200000</v>
      </c>
      <c r="E188" s="6">
        <v>6000000</v>
      </c>
      <c r="F188" s="6">
        <f t="shared" si="13"/>
        <v>2677068</v>
      </c>
      <c r="G188" s="6">
        <v>0</v>
      </c>
      <c r="H188" s="6">
        <v>2677068</v>
      </c>
      <c r="I188" s="6">
        <v>2677068</v>
      </c>
    </row>
    <row r="189" spans="2:9" ht="54" x14ac:dyDescent="0.25">
      <c r="B189" s="5" t="s">
        <v>234</v>
      </c>
      <c r="C189" s="5" t="s">
        <v>235</v>
      </c>
      <c r="D189" s="6">
        <v>889050</v>
      </c>
      <c r="E189" s="6">
        <v>808220</v>
      </c>
      <c r="F189" s="6">
        <f t="shared" si="13"/>
        <v>599699</v>
      </c>
      <c r="G189" s="6">
        <v>128588</v>
      </c>
      <c r="H189" s="6">
        <v>471111</v>
      </c>
      <c r="I189" s="6">
        <v>458148</v>
      </c>
    </row>
    <row r="190" spans="2:9" ht="33" x14ac:dyDescent="0.25">
      <c r="B190" s="5" t="s">
        <v>243</v>
      </c>
      <c r="C190" s="5" t="s">
        <v>244</v>
      </c>
      <c r="D190" s="6">
        <f>D191+D194+D198</f>
        <v>37677110</v>
      </c>
      <c r="E190" s="6">
        <f>E191+E194+E198</f>
        <v>37102450</v>
      </c>
      <c r="F190" s="6">
        <f t="shared" si="13"/>
        <v>4275032</v>
      </c>
      <c r="G190" s="6">
        <f>G191+G194+G198</f>
        <v>479107</v>
      </c>
      <c r="H190" s="6">
        <f>H191+H194+H198</f>
        <v>3795925</v>
      </c>
      <c r="I190" s="6">
        <f>I191+I194+I198</f>
        <v>3232064</v>
      </c>
    </row>
    <row r="191" spans="2:9" ht="22.5" x14ac:dyDescent="0.25">
      <c r="B191" s="5" t="s">
        <v>246</v>
      </c>
      <c r="C191" s="5" t="s">
        <v>247</v>
      </c>
      <c r="D191" s="6">
        <f>D192+D193</f>
        <v>2545130</v>
      </c>
      <c r="E191" s="6">
        <f>E192+E193</f>
        <v>1970470</v>
      </c>
      <c r="F191" s="6">
        <f t="shared" si="13"/>
        <v>1410576</v>
      </c>
      <c r="G191" s="6">
        <f>G192+G193</f>
        <v>440106</v>
      </c>
      <c r="H191" s="6">
        <f>H192+H193</f>
        <v>970470</v>
      </c>
      <c r="I191" s="6">
        <f>I192+I193</f>
        <v>970470</v>
      </c>
    </row>
    <row r="192" spans="2:9" ht="22.5" x14ac:dyDescent="0.25">
      <c r="B192" s="5" t="s">
        <v>249</v>
      </c>
      <c r="C192" s="5" t="s">
        <v>250</v>
      </c>
      <c r="D192" s="6">
        <v>1574660</v>
      </c>
      <c r="E192" s="6">
        <v>1000000</v>
      </c>
      <c r="F192" s="6">
        <f t="shared" si="13"/>
        <v>440106</v>
      </c>
      <c r="G192" s="6">
        <v>440106</v>
      </c>
      <c r="H192" s="6">
        <v>0</v>
      </c>
      <c r="I192" s="6">
        <v>0</v>
      </c>
    </row>
    <row r="193" spans="1:20" ht="22.5" x14ac:dyDescent="0.25">
      <c r="A193" s="7"/>
      <c r="B193" s="5" t="s">
        <v>252</v>
      </c>
      <c r="C193" s="5" t="s">
        <v>253</v>
      </c>
      <c r="D193" s="6">
        <v>970470</v>
      </c>
      <c r="E193" s="6">
        <v>970470</v>
      </c>
      <c r="F193" s="6">
        <f t="shared" si="13"/>
        <v>970470</v>
      </c>
      <c r="G193" s="6">
        <v>0</v>
      </c>
      <c r="H193" s="6">
        <v>970470</v>
      </c>
      <c r="I193" s="6">
        <v>970470</v>
      </c>
      <c r="J193" s="7"/>
      <c r="K193" s="7"/>
      <c r="L193" s="7"/>
      <c r="Q193" s="7"/>
      <c r="R193" s="7"/>
      <c r="S193" s="7"/>
      <c r="T193" s="7"/>
    </row>
    <row r="194" spans="1:20" x14ac:dyDescent="0.25">
      <c r="B194" s="5" t="s">
        <v>255</v>
      </c>
      <c r="C194" s="5" t="s">
        <v>256</v>
      </c>
      <c r="D194" s="6">
        <f>D195+D196+D197</f>
        <v>4915900</v>
      </c>
      <c r="E194" s="6">
        <f>E195+E196+E197</f>
        <v>4915900</v>
      </c>
      <c r="F194" s="6">
        <f t="shared" si="13"/>
        <v>2864456</v>
      </c>
      <c r="G194" s="6">
        <f>G195+G196+G197</f>
        <v>39001</v>
      </c>
      <c r="H194" s="6">
        <f>H195+H196+H197</f>
        <v>2825455</v>
      </c>
      <c r="I194" s="6">
        <f>I195+I196+I197</f>
        <v>2261594</v>
      </c>
    </row>
    <row r="195" spans="1:20" ht="22.5" x14ac:dyDescent="0.25">
      <c r="B195" s="5" t="s">
        <v>249</v>
      </c>
      <c r="C195" s="5" t="s">
        <v>258</v>
      </c>
      <c r="D195" s="6">
        <v>4121530</v>
      </c>
      <c r="E195" s="6">
        <v>4121530</v>
      </c>
      <c r="F195" s="6">
        <f t="shared" si="13"/>
        <v>2572257</v>
      </c>
      <c r="G195" s="6">
        <v>39001</v>
      </c>
      <c r="H195" s="6">
        <v>2533256</v>
      </c>
      <c r="I195" s="6">
        <v>1969395</v>
      </c>
    </row>
    <row r="196" spans="1:20" ht="22.5" x14ac:dyDescent="0.25">
      <c r="B196" s="5" t="s">
        <v>252</v>
      </c>
      <c r="C196" s="5" t="s">
        <v>260</v>
      </c>
      <c r="D196" s="6">
        <v>39000</v>
      </c>
      <c r="E196" s="6">
        <v>39000</v>
      </c>
      <c r="F196" s="6">
        <f t="shared" si="13"/>
        <v>55716</v>
      </c>
      <c r="G196" s="6">
        <v>0</v>
      </c>
      <c r="H196" s="6">
        <v>55716</v>
      </c>
      <c r="I196" s="6">
        <v>55716</v>
      </c>
    </row>
    <row r="197" spans="1:20" x14ac:dyDescent="0.25">
      <c r="B197" s="5" t="s">
        <v>262</v>
      </c>
      <c r="C197" s="5" t="s">
        <v>263</v>
      </c>
      <c r="D197" s="6">
        <v>755370</v>
      </c>
      <c r="E197" s="6">
        <v>755370</v>
      </c>
      <c r="F197" s="6">
        <f t="shared" si="13"/>
        <v>236483</v>
      </c>
      <c r="G197" s="6">
        <v>0</v>
      </c>
      <c r="H197" s="6">
        <v>236483</v>
      </c>
      <c r="I197" s="6">
        <v>236483</v>
      </c>
    </row>
    <row r="198" spans="1:20" x14ac:dyDescent="0.25">
      <c r="B198" s="5" t="s">
        <v>265</v>
      </c>
      <c r="C198" s="5" t="s">
        <v>266</v>
      </c>
      <c r="D198" s="6">
        <f>D199</f>
        <v>30216080</v>
      </c>
      <c r="E198" s="6">
        <f>E199</f>
        <v>30216080</v>
      </c>
      <c r="F198" s="6">
        <f t="shared" si="13"/>
        <v>0</v>
      </c>
      <c r="G198" s="6">
        <f>G199</f>
        <v>0</v>
      </c>
      <c r="H198" s="6">
        <f>H199</f>
        <v>0</v>
      </c>
      <c r="I198" s="6">
        <f>I199</f>
        <v>0</v>
      </c>
    </row>
    <row r="199" spans="1:20" ht="22.5" x14ac:dyDescent="0.25">
      <c r="B199" s="5" t="s">
        <v>249</v>
      </c>
      <c r="C199" s="5" t="s">
        <v>268</v>
      </c>
      <c r="D199" s="6">
        <v>30216080</v>
      </c>
      <c r="E199" s="6">
        <v>30216080</v>
      </c>
      <c r="F199" s="6">
        <f t="shared" si="13"/>
        <v>0</v>
      </c>
      <c r="G199" s="6">
        <v>0</v>
      </c>
      <c r="H199" s="6">
        <v>0</v>
      </c>
      <c r="I199" s="6">
        <v>0</v>
      </c>
    </row>
    <row r="201" spans="1:20" x14ac:dyDescent="0.25">
      <c r="B201" s="8" t="s">
        <v>276</v>
      </c>
      <c r="C201" s="9"/>
      <c r="D201" s="9" t="s">
        <v>277</v>
      </c>
    </row>
    <row r="202" spans="1:20" x14ac:dyDescent="0.25">
      <c r="B202" s="8" t="s">
        <v>278</v>
      </c>
      <c r="C202" s="9"/>
      <c r="D202" s="9" t="s">
        <v>279</v>
      </c>
    </row>
    <row r="203" spans="1:20" x14ac:dyDescent="0.25">
      <c r="B203" s="9"/>
      <c r="C203" s="9"/>
      <c r="D203" s="9"/>
    </row>
    <row r="204" spans="1:20" x14ac:dyDescent="0.25">
      <c r="B204" s="9"/>
      <c r="C204" s="9"/>
      <c r="D204" s="9"/>
    </row>
    <row r="205" spans="1:20" x14ac:dyDescent="0.25">
      <c r="B205" s="9"/>
      <c r="C205" s="9"/>
      <c r="D205" s="9"/>
    </row>
    <row r="206" spans="1:20" x14ac:dyDescent="0.25">
      <c r="B206" s="9"/>
      <c r="C206" s="9" t="s">
        <v>280</v>
      </c>
      <c r="D206" s="9"/>
    </row>
    <row r="207" spans="1:20" x14ac:dyDescent="0.25">
      <c r="B207" s="9"/>
      <c r="C207" s="9"/>
      <c r="D207" s="9"/>
    </row>
    <row r="208" spans="1:20" x14ac:dyDescent="0.25">
      <c r="B208" s="9"/>
      <c r="C208" s="9"/>
      <c r="D208" s="9"/>
    </row>
    <row r="209" spans="2:4" x14ac:dyDescent="0.25">
      <c r="B209" s="9" t="s">
        <v>281</v>
      </c>
      <c r="C209" s="9"/>
      <c r="D209" s="9" t="s">
        <v>282</v>
      </c>
    </row>
    <row r="210" spans="2:4" x14ac:dyDescent="0.25">
      <c r="B210" s="9"/>
      <c r="C210" s="9"/>
      <c r="D210" s="9" t="s">
        <v>283</v>
      </c>
    </row>
  </sheetData>
  <mergeCells count="19">
    <mergeCell ref="A1:K1"/>
    <mergeCell ref="A2:K2"/>
    <mergeCell ref="A3:K3"/>
    <mergeCell ref="A4:K4"/>
    <mergeCell ref="A5:K5"/>
    <mergeCell ref="I7:I10"/>
    <mergeCell ref="J7:J10"/>
    <mergeCell ref="K7:K10"/>
    <mergeCell ref="B99:J99"/>
    <mergeCell ref="B167:I167"/>
    <mergeCell ref="A11:B11"/>
    <mergeCell ref="C7:C10"/>
    <mergeCell ref="D7:D10"/>
    <mergeCell ref="E7:E10"/>
    <mergeCell ref="F7:H7"/>
    <mergeCell ref="F8:F10"/>
    <mergeCell ref="G8:G10"/>
    <mergeCell ref="H8:H10"/>
    <mergeCell ref="A7:B10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Oana.Cojocariu</dc:creator>
  <cp:lastModifiedBy>Iuliana.Florescu</cp:lastModifiedBy>
  <cp:lastPrinted>2022-11-10T13:17:46Z</cp:lastPrinted>
  <dcterms:created xsi:type="dcterms:W3CDTF">2022-11-09T08:41:12Z</dcterms:created>
  <dcterms:modified xsi:type="dcterms:W3CDTF">2022-11-10T13:17:47Z</dcterms:modified>
</cp:coreProperties>
</file>