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5\octombrie\ph cont executie trim II 2025\"/>
    </mc:Choice>
  </mc:AlternateContent>
  <xr:revisionPtr revIDLastSave="0" documentId="13_ncr:1_{D9ACFADC-34B5-402D-93DD-1853109901B0}" xr6:coauthVersionLast="47" xr6:coauthVersionMax="47" xr10:uidLastSave="{00000000-0000-0000-0000-000000000000}"/>
  <bookViews>
    <workbookView xWindow="-120" yWindow="-120" windowWidth="29040" windowHeight="15990" xr2:uid="{B5C6A2BC-36CE-4D1B-9D24-CE1E5CAA8BE9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7" i="1" l="1"/>
  <c r="K227" i="1" s="1"/>
  <c r="F226" i="1"/>
  <c r="K226" i="1" s="1"/>
  <c r="J225" i="1"/>
  <c r="I225" i="1"/>
  <c r="H225" i="1"/>
  <c r="F225" i="1" s="1"/>
  <c r="K225" i="1" s="1"/>
  <c r="G225" i="1"/>
  <c r="E225" i="1"/>
  <c r="D225" i="1"/>
  <c r="F224" i="1"/>
  <c r="K224" i="1" s="1"/>
  <c r="F223" i="1"/>
  <c r="K223" i="1" s="1"/>
  <c r="J222" i="1"/>
  <c r="I222" i="1"/>
  <c r="H222" i="1"/>
  <c r="F222" i="1" s="1"/>
  <c r="K222" i="1" s="1"/>
  <c r="G222" i="1"/>
  <c r="E222" i="1"/>
  <c r="D222" i="1"/>
  <c r="J221" i="1"/>
  <c r="I221" i="1"/>
  <c r="H221" i="1"/>
  <c r="F221" i="1" s="1"/>
  <c r="K221" i="1" s="1"/>
  <c r="G221" i="1"/>
  <c r="E221" i="1"/>
  <c r="D221" i="1"/>
  <c r="F220" i="1"/>
  <c r="K220" i="1" s="1"/>
  <c r="F219" i="1"/>
  <c r="K219" i="1" s="1"/>
  <c r="J218" i="1"/>
  <c r="I218" i="1"/>
  <c r="H218" i="1"/>
  <c r="F218" i="1" s="1"/>
  <c r="K218" i="1" s="1"/>
  <c r="G218" i="1"/>
  <c r="E218" i="1"/>
  <c r="D218" i="1"/>
  <c r="F217" i="1"/>
  <c r="K217" i="1" s="1"/>
  <c r="F216" i="1"/>
  <c r="K216" i="1" s="1"/>
  <c r="J215" i="1"/>
  <c r="I215" i="1"/>
  <c r="H215" i="1"/>
  <c r="F215" i="1" s="1"/>
  <c r="K215" i="1" s="1"/>
  <c r="G215" i="1"/>
  <c r="E215" i="1"/>
  <c r="D215" i="1"/>
  <c r="F214" i="1"/>
  <c r="K214" i="1" s="1"/>
  <c r="F213" i="1"/>
  <c r="K213" i="1" s="1"/>
  <c r="J212" i="1"/>
  <c r="I212" i="1"/>
  <c r="H212" i="1"/>
  <c r="F212" i="1" s="1"/>
  <c r="K212" i="1" s="1"/>
  <c r="G212" i="1"/>
  <c r="E212" i="1"/>
  <c r="D212" i="1"/>
  <c r="F211" i="1"/>
  <c r="K211" i="1" s="1"/>
  <c r="J210" i="1"/>
  <c r="I210" i="1"/>
  <c r="H210" i="1"/>
  <c r="G210" i="1"/>
  <c r="F210" i="1"/>
  <c r="K210" i="1" s="1"/>
  <c r="E210" i="1"/>
  <c r="D210" i="1"/>
  <c r="F209" i="1"/>
  <c r="K209" i="1" s="1"/>
  <c r="F208" i="1"/>
  <c r="K208" i="1" s="1"/>
  <c r="J207" i="1"/>
  <c r="J200" i="1" s="1"/>
  <c r="J199" i="1" s="1"/>
  <c r="J198" i="1" s="1"/>
  <c r="J186" i="1" s="1"/>
  <c r="I207" i="1"/>
  <c r="H207" i="1"/>
  <c r="G207" i="1"/>
  <c r="F207" i="1"/>
  <c r="K207" i="1" s="1"/>
  <c r="E207" i="1"/>
  <c r="D207" i="1"/>
  <c r="F206" i="1"/>
  <c r="K206" i="1" s="1"/>
  <c r="F205" i="1"/>
  <c r="K205" i="1" s="1"/>
  <c r="F204" i="1"/>
  <c r="K204" i="1" s="1"/>
  <c r="J203" i="1"/>
  <c r="I203" i="1"/>
  <c r="H203" i="1"/>
  <c r="F203" i="1" s="1"/>
  <c r="K203" i="1" s="1"/>
  <c r="G203" i="1"/>
  <c r="E203" i="1"/>
  <c r="D203" i="1"/>
  <c r="F202" i="1"/>
  <c r="K202" i="1" s="1"/>
  <c r="F201" i="1"/>
  <c r="K201" i="1" s="1"/>
  <c r="I200" i="1"/>
  <c r="H200" i="1"/>
  <c r="F200" i="1" s="1"/>
  <c r="K200" i="1" s="1"/>
  <c r="G200" i="1"/>
  <c r="E200" i="1"/>
  <c r="D200" i="1"/>
  <c r="I199" i="1"/>
  <c r="H199" i="1"/>
  <c r="F199" i="1" s="1"/>
  <c r="K199" i="1" s="1"/>
  <c r="G199" i="1"/>
  <c r="E199" i="1"/>
  <c r="D199" i="1"/>
  <c r="I198" i="1"/>
  <c r="H198" i="1"/>
  <c r="F198" i="1" s="1"/>
  <c r="K198" i="1" s="1"/>
  <c r="G198" i="1"/>
  <c r="E198" i="1"/>
  <c r="D198" i="1"/>
  <c r="F197" i="1"/>
  <c r="K197" i="1" s="1"/>
  <c r="J196" i="1"/>
  <c r="I196" i="1"/>
  <c r="H196" i="1"/>
  <c r="G196" i="1"/>
  <c r="F196" i="1"/>
  <c r="K196" i="1" s="1"/>
  <c r="E196" i="1"/>
  <c r="D196" i="1"/>
  <c r="J195" i="1"/>
  <c r="I195" i="1"/>
  <c r="H195" i="1"/>
  <c r="G195" i="1"/>
  <c r="F195" i="1"/>
  <c r="K195" i="1" s="1"/>
  <c r="E195" i="1"/>
  <c r="D195" i="1"/>
  <c r="F194" i="1"/>
  <c r="K194" i="1" s="1"/>
  <c r="J193" i="1"/>
  <c r="I193" i="1"/>
  <c r="H193" i="1"/>
  <c r="F193" i="1" s="1"/>
  <c r="K193" i="1" s="1"/>
  <c r="G193" i="1"/>
  <c r="E193" i="1"/>
  <c r="D193" i="1"/>
  <c r="J192" i="1"/>
  <c r="I192" i="1"/>
  <c r="H192" i="1"/>
  <c r="F192" i="1" s="1"/>
  <c r="K192" i="1" s="1"/>
  <c r="G192" i="1"/>
  <c r="E192" i="1"/>
  <c r="D192" i="1"/>
  <c r="D186" i="1" s="1"/>
  <c r="F191" i="1"/>
  <c r="K191" i="1" s="1"/>
  <c r="J190" i="1"/>
  <c r="I190" i="1"/>
  <c r="H190" i="1"/>
  <c r="G190" i="1"/>
  <c r="F190" i="1"/>
  <c r="K190" i="1" s="1"/>
  <c r="E190" i="1"/>
  <c r="D190" i="1"/>
  <c r="J189" i="1"/>
  <c r="I189" i="1"/>
  <c r="H189" i="1"/>
  <c r="G189" i="1"/>
  <c r="F189" i="1"/>
  <c r="K189" i="1" s="1"/>
  <c r="E189" i="1"/>
  <c r="D189" i="1"/>
  <c r="J188" i="1"/>
  <c r="I188" i="1"/>
  <c r="H188" i="1"/>
  <c r="G188" i="1"/>
  <c r="F188" i="1"/>
  <c r="K188" i="1" s="1"/>
  <c r="E188" i="1"/>
  <c r="D188" i="1"/>
  <c r="J187" i="1"/>
  <c r="I187" i="1"/>
  <c r="H187" i="1"/>
  <c r="G187" i="1"/>
  <c r="F187" i="1"/>
  <c r="K187" i="1" s="1"/>
  <c r="E187" i="1"/>
  <c r="D187" i="1"/>
  <c r="I186" i="1"/>
  <c r="G186" i="1"/>
  <c r="E186" i="1"/>
  <c r="F176" i="1"/>
  <c r="K176" i="1" s="1"/>
  <c r="F175" i="1"/>
  <c r="K175" i="1" s="1"/>
  <c r="F174" i="1"/>
  <c r="K174" i="1" s="1"/>
  <c r="F173" i="1"/>
  <c r="K173" i="1" s="1"/>
  <c r="J172" i="1"/>
  <c r="I172" i="1"/>
  <c r="H172" i="1"/>
  <c r="F172" i="1" s="1"/>
  <c r="K172" i="1" s="1"/>
  <c r="G172" i="1"/>
  <c r="E172" i="1"/>
  <c r="D172" i="1"/>
  <c r="J171" i="1"/>
  <c r="I171" i="1"/>
  <c r="H171" i="1"/>
  <c r="F171" i="1" s="1"/>
  <c r="K171" i="1" s="1"/>
  <c r="G171" i="1"/>
  <c r="E171" i="1"/>
  <c r="D171" i="1"/>
  <c r="J170" i="1"/>
  <c r="I170" i="1"/>
  <c r="H170" i="1"/>
  <c r="F170" i="1" s="1"/>
  <c r="K170" i="1" s="1"/>
  <c r="G170" i="1"/>
  <c r="E170" i="1"/>
  <c r="D170" i="1"/>
  <c r="F169" i="1"/>
  <c r="K169" i="1" s="1"/>
  <c r="J168" i="1"/>
  <c r="I168" i="1"/>
  <c r="H168" i="1"/>
  <c r="G168" i="1"/>
  <c r="F168" i="1"/>
  <c r="K168" i="1" s="1"/>
  <c r="E168" i="1"/>
  <c r="D168" i="1"/>
  <c r="F167" i="1"/>
  <c r="K167" i="1" s="1"/>
  <c r="F166" i="1"/>
  <c r="K166" i="1" s="1"/>
  <c r="J165" i="1"/>
  <c r="I165" i="1"/>
  <c r="H165" i="1"/>
  <c r="G165" i="1"/>
  <c r="F165" i="1"/>
  <c r="K165" i="1" s="1"/>
  <c r="E165" i="1"/>
  <c r="D165" i="1"/>
  <c r="F164" i="1"/>
  <c r="K164" i="1" s="1"/>
  <c r="F163" i="1"/>
  <c r="K163" i="1" s="1"/>
  <c r="J162" i="1"/>
  <c r="I162" i="1"/>
  <c r="H162" i="1"/>
  <c r="G162" i="1"/>
  <c r="F162" i="1"/>
  <c r="K162" i="1" s="1"/>
  <c r="E162" i="1"/>
  <c r="D162" i="1"/>
  <c r="J161" i="1"/>
  <c r="I161" i="1"/>
  <c r="H161" i="1"/>
  <c r="G161" i="1"/>
  <c r="F161" i="1"/>
  <c r="K161" i="1" s="1"/>
  <c r="E161" i="1"/>
  <c r="D161" i="1"/>
  <c r="F160" i="1"/>
  <c r="K160" i="1" s="1"/>
  <c r="F159" i="1"/>
  <c r="K159" i="1" s="1"/>
  <c r="J158" i="1"/>
  <c r="I158" i="1"/>
  <c r="H158" i="1"/>
  <c r="G158" i="1"/>
  <c r="F158" i="1"/>
  <c r="K158" i="1" s="1"/>
  <c r="E158" i="1"/>
  <c r="D158" i="1"/>
  <c r="J157" i="1"/>
  <c r="J152" i="1" s="1"/>
  <c r="I157" i="1"/>
  <c r="H157" i="1"/>
  <c r="G157" i="1"/>
  <c r="G152" i="1" s="1"/>
  <c r="F152" i="1" s="1"/>
  <c r="K152" i="1" s="1"/>
  <c r="F157" i="1"/>
  <c r="K157" i="1" s="1"/>
  <c r="E157" i="1"/>
  <c r="D157" i="1"/>
  <c r="F156" i="1"/>
  <c r="K156" i="1" s="1"/>
  <c r="J155" i="1"/>
  <c r="I155" i="1"/>
  <c r="H155" i="1"/>
  <c r="F155" i="1" s="1"/>
  <c r="K155" i="1" s="1"/>
  <c r="G155" i="1"/>
  <c r="E155" i="1"/>
  <c r="D155" i="1"/>
  <c r="J154" i="1"/>
  <c r="I154" i="1"/>
  <c r="H154" i="1"/>
  <c r="F154" i="1" s="1"/>
  <c r="K154" i="1" s="1"/>
  <c r="G154" i="1"/>
  <c r="E154" i="1"/>
  <c r="D154" i="1"/>
  <c r="J153" i="1"/>
  <c r="I153" i="1"/>
  <c r="H153" i="1"/>
  <c r="F153" i="1" s="1"/>
  <c r="K153" i="1" s="1"/>
  <c r="G153" i="1"/>
  <c r="E153" i="1"/>
  <c r="D153" i="1"/>
  <c r="I152" i="1"/>
  <c r="H152" i="1"/>
  <c r="E152" i="1"/>
  <c r="D152" i="1"/>
  <c r="F151" i="1"/>
  <c r="K151" i="1" s="1"/>
  <c r="J150" i="1"/>
  <c r="I150" i="1"/>
  <c r="H150" i="1"/>
  <c r="G150" i="1"/>
  <c r="F150" i="1"/>
  <c r="K150" i="1" s="1"/>
  <c r="E150" i="1"/>
  <c r="D150" i="1"/>
  <c r="J149" i="1"/>
  <c r="I149" i="1"/>
  <c r="H149" i="1"/>
  <c r="G149" i="1"/>
  <c r="F149" i="1"/>
  <c r="K149" i="1" s="1"/>
  <c r="E149" i="1"/>
  <c r="D149" i="1"/>
  <c r="F148" i="1"/>
  <c r="K148" i="1" s="1"/>
  <c r="F147" i="1"/>
  <c r="K147" i="1" s="1"/>
  <c r="F146" i="1"/>
  <c r="K146" i="1" s="1"/>
  <c r="F145" i="1"/>
  <c r="K145" i="1" s="1"/>
  <c r="J144" i="1"/>
  <c r="I144" i="1"/>
  <c r="H144" i="1"/>
  <c r="G144" i="1"/>
  <c r="F144" i="1"/>
  <c r="K144" i="1" s="1"/>
  <c r="E144" i="1"/>
  <c r="D144" i="1"/>
  <c r="J143" i="1"/>
  <c r="J137" i="1" s="1"/>
  <c r="I143" i="1"/>
  <c r="H143" i="1"/>
  <c r="G143" i="1"/>
  <c r="G137" i="1" s="1"/>
  <c r="F137" i="1" s="1"/>
  <c r="K137" i="1" s="1"/>
  <c r="F143" i="1"/>
  <c r="K143" i="1" s="1"/>
  <c r="E143" i="1"/>
  <c r="D143" i="1"/>
  <c r="F142" i="1"/>
  <c r="K142" i="1" s="1"/>
  <c r="J141" i="1"/>
  <c r="I141" i="1"/>
  <c r="H141" i="1"/>
  <c r="G141" i="1"/>
  <c r="F141" i="1" s="1"/>
  <c r="K141" i="1" s="1"/>
  <c r="E141" i="1"/>
  <c r="D141" i="1"/>
  <c r="F140" i="1"/>
  <c r="K140" i="1" s="1"/>
  <c r="F139" i="1"/>
  <c r="K139" i="1" s="1"/>
  <c r="J138" i="1"/>
  <c r="I138" i="1"/>
  <c r="H138" i="1"/>
  <c r="F138" i="1" s="1"/>
  <c r="K138" i="1" s="1"/>
  <c r="G138" i="1"/>
  <c r="E138" i="1"/>
  <c r="D138" i="1"/>
  <c r="I137" i="1"/>
  <c r="H137" i="1"/>
  <c r="E137" i="1"/>
  <c r="D137" i="1"/>
  <c r="F136" i="1"/>
  <c r="K136" i="1" s="1"/>
  <c r="F135" i="1"/>
  <c r="K135" i="1" s="1"/>
  <c r="F134" i="1"/>
  <c r="K134" i="1" s="1"/>
  <c r="F133" i="1"/>
  <c r="K133" i="1" s="1"/>
  <c r="F132" i="1"/>
  <c r="K132" i="1" s="1"/>
  <c r="J131" i="1"/>
  <c r="I131" i="1"/>
  <c r="H131" i="1"/>
  <c r="G131" i="1"/>
  <c r="F131" i="1"/>
  <c r="K131" i="1" s="1"/>
  <c r="E131" i="1"/>
  <c r="D131" i="1"/>
  <c r="F130" i="1"/>
  <c r="K130" i="1" s="1"/>
  <c r="F129" i="1"/>
  <c r="K129" i="1" s="1"/>
  <c r="J128" i="1"/>
  <c r="I128" i="1"/>
  <c r="H128" i="1"/>
  <c r="G128" i="1"/>
  <c r="G127" i="1" s="1"/>
  <c r="F128" i="1"/>
  <c r="K128" i="1" s="1"/>
  <c r="E128" i="1"/>
  <c r="D128" i="1"/>
  <c r="J127" i="1"/>
  <c r="I127" i="1"/>
  <c r="H127" i="1"/>
  <c r="E127" i="1"/>
  <c r="D127" i="1"/>
  <c r="J126" i="1"/>
  <c r="I126" i="1"/>
  <c r="H126" i="1"/>
  <c r="E126" i="1"/>
  <c r="D126" i="1"/>
  <c r="F125" i="1"/>
  <c r="K125" i="1" s="1"/>
  <c r="K124" i="1"/>
  <c r="F124" i="1"/>
  <c r="J123" i="1"/>
  <c r="J120" i="1" s="1"/>
  <c r="J119" i="1" s="1"/>
  <c r="J118" i="1" s="1"/>
  <c r="J117" i="1" s="1"/>
  <c r="J116" i="1" s="1"/>
  <c r="I123" i="1"/>
  <c r="H123" i="1"/>
  <c r="G123" i="1"/>
  <c r="G120" i="1" s="1"/>
  <c r="F123" i="1"/>
  <c r="K123" i="1" s="1"/>
  <c r="E123" i="1"/>
  <c r="D123" i="1"/>
  <c r="F122" i="1"/>
  <c r="K122" i="1" s="1"/>
  <c r="J121" i="1"/>
  <c r="I121" i="1"/>
  <c r="H121" i="1"/>
  <c r="G121" i="1"/>
  <c r="F121" i="1" s="1"/>
  <c r="K121" i="1" s="1"/>
  <c r="E121" i="1"/>
  <c r="D121" i="1"/>
  <c r="I120" i="1"/>
  <c r="H120" i="1"/>
  <c r="E120" i="1"/>
  <c r="D120" i="1"/>
  <c r="I119" i="1"/>
  <c r="H119" i="1"/>
  <c r="E119" i="1"/>
  <c r="D119" i="1"/>
  <c r="I118" i="1"/>
  <c r="H118" i="1"/>
  <c r="E118" i="1"/>
  <c r="D118" i="1"/>
  <c r="I117" i="1"/>
  <c r="H117" i="1"/>
  <c r="E117" i="1"/>
  <c r="D117" i="1"/>
  <c r="I116" i="1"/>
  <c r="H116" i="1"/>
  <c r="E116" i="1"/>
  <c r="D116" i="1"/>
  <c r="D16" i="3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F19" i="3"/>
  <c r="K19" i="3" s="1"/>
  <c r="G19" i="3"/>
  <c r="G18" i="3" s="1"/>
  <c r="H19" i="3"/>
  <c r="H18" i="3" s="1"/>
  <c r="I19" i="3"/>
  <c r="I18" i="3" s="1"/>
  <c r="J19" i="3"/>
  <c r="J18" i="3" s="1"/>
  <c r="F20" i="3"/>
  <c r="K20" i="3"/>
  <c r="D22" i="3"/>
  <c r="D21" i="3" s="1"/>
  <c r="E22" i="3"/>
  <c r="E21" i="3" s="1"/>
  <c r="G22" i="3"/>
  <c r="F22" i="3" s="1"/>
  <c r="K22" i="3" s="1"/>
  <c r="H22" i="3"/>
  <c r="H21" i="3" s="1"/>
  <c r="I22" i="3"/>
  <c r="I21" i="3" s="1"/>
  <c r="J22" i="3"/>
  <c r="J21" i="3" s="1"/>
  <c r="F23" i="3"/>
  <c r="K23" i="3" s="1"/>
  <c r="F27" i="3"/>
  <c r="K27" i="3"/>
  <c r="F28" i="3"/>
  <c r="K28" i="3" s="1"/>
  <c r="D29" i="3"/>
  <c r="D26" i="3" s="1"/>
  <c r="E29" i="3"/>
  <c r="E26" i="3" s="1"/>
  <c r="E25" i="3" s="1"/>
  <c r="E24" i="3" s="1"/>
  <c r="F29" i="3"/>
  <c r="K29" i="3" s="1"/>
  <c r="G29" i="3"/>
  <c r="G26" i="3" s="1"/>
  <c r="H29" i="3"/>
  <c r="H26" i="3" s="1"/>
  <c r="I29" i="3"/>
  <c r="I26" i="3" s="1"/>
  <c r="I25" i="3" s="1"/>
  <c r="I24" i="3" s="1"/>
  <c r="J29" i="3"/>
  <c r="J26" i="3" s="1"/>
  <c r="F30" i="3"/>
  <c r="K30" i="3"/>
  <c r="F31" i="3"/>
  <c r="K31" i="3" s="1"/>
  <c r="F32" i="3"/>
  <c r="K32" i="3"/>
  <c r="D33" i="3"/>
  <c r="E33" i="3"/>
  <c r="G33" i="3"/>
  <c r="F33" i="3" s="1"/>
  <c r="K33" i="3" s="1"/>
  <c r="H33" i="3"/>
  <c r="I33" i="3"/>
  <c r="J33" i="3"/>
  <c r="F34" i="3"/>
  <c r="K34" i="3" s="1"/>
  <c r="F35" i="3"/>
  <c r="K35" i="3"/>
  <c r="D36" i="3"/>
  <c r="E36" i="3"/>
  <c r="G36" i="3"/>
  <c r="F36" i="3" s="1"/>
  <c r="K36" i="3" s="1"/>
  <c r="H36" i="3"/>
  <c r="I36" i="3"/>
  <c r="J36" i="3"/>
  <c r="F37" i="3"/>
  <c r="K37" i="3" s="1"/>
  <c r="F39" i="3"/>
  <c r="K39" i="3"/>
  <c r="F40" i="3"/>
  <c r="K40" i="3" s="1"/>
  <c r="D41" i="3"/>
  <c r="D38" i="3" s="1"/>
  <c r="E41" i="3"/>
  <c r="E38" i="3" s="1"/>
  <c r="F41" i="3"/>
  <c r="K41" i="3" s="1"/>
  <c r="G41" i="3"/>
  <c r="G38" i="3" s="1"/>
  <c r="H41" i="3"/>
  <c r="H38" i="3" s="1"/>
  <c r="I41" i="3"/>
  <c r="I38" i="3" s="1"/>
  <c r="J41" i="3"/>
  <c r="J38" i="3" s="1"/>
  <c r="F42" i="3"/>
  <c r="K42" i="3"/>
  <c r="F43" i="3"/>
  <c r="K43" i="3" s="1"/>
  <c r="D44" i="3"/>
  <c r="E44" i="3"/>
  <c r="G44" i="3"/>
  <c r="H44" i="3"/>
  <c r="F44" i="3" s="1"/>
  <c r="K44" i="3" s="1"/>
  <c r="I44" i="3"/>
  <c r="J44" i="3"/>
  <c r="F45" i="3"/>
  <c r="K45" i="3"/>
  <c r="F46" i="3"/>
  <c r="K46" i="3" s="1"/>
  <c r="D48" i="3"/>
  <c r="D47" i="3" s="1"/>
  <c r="E48" i="3"/>
  <c r="E47" i="3" s="1"/>
  <c r="G48" i="3"/>
  <c r="G47" i="3" s="1"/>
  <c r="H48" i="3"/>
  <c r="F48" i="3" s="1"/>
  <c r="K48" i="3" s="1"/>
  <c r="I48" i="3"/>
  <c r="I47" i="3" s="1"/>
  <c r="J48" i="3"/>
  <c r="J47" i="3" s="1"/>
  <c r="F49" i="3"/>
  <c r="K49" i="3"/>
  <c r="F50" i="3"/>
  <c r="K50" i="3" s="1"/>
  <c r="D51" i="3"/>
  <c r="E51" i="3"/>
  <c r="G51" i="3"/>
  <c r="H51" i="3"/>
  <c r="F51" i="3" s="1"/>
  <c r="K51" i="3" s="1"/>
  <c r="I51" i="3"/>
  <c r="J51" i="3"/>
  <c r="F52" i="3"/>
  <c r="K52" i="3"/>
  <c r="F53" i="3"/>
  <c r="K53" i="3" s="1"/>
  <c r="D17" i="2"/>
  <c r="D16" i="2" s="1"/>
  <c r="D15" i="2" s="1"/>
  <c r="E17" i="2"/>
  <c r="E16" i="2" s="1"/>
  <c r="E15" i="2" s="1"/>
  <c r="G17" i="2"/>
  <c r="F17" i="2" s="1"/>
  <c r="K17" i="2" s="1"/>
  <c r="H17" i="2"/>
  <c r="H16" i="2" s="1"/>
  <c r="H15" i="2" s="1"/>
  <c r="I17" i="2"/>
  <c r="I16" i="2" s="1"/>
  <c r="I15" i="2" s="1"/>
  <c r="J17" i="2"/>
  <c r="J16" i="2" s="1"/>
  <c r="J15" i="2" s="1"/>
  <c r="F18" i="2"/>
  <c r="K18" i="2" s="1"/>
  <c r="D19" i="2"/>
  <c r="E19" i="2"/>
  <c r="G19" i="2"/>
  <c r="F19" i="2" s="1"/>
  <c r="K19" i="2" s="1"/>
  <c r="H19" i="2"/>
  <c r="I19" i="2"/>
  <c r="J19" i="2"/>
  <c r="F20" i="2"/>
  <c r="K20" i="2"/>
  <c r="F21" i="2"/>
  <c r="K21" i="2" s="1"/>
  <c r="D24" i="2"/>
  <c r="D23" i="2" s="1"/>
  <c r="D22" i="2" s="1"/>
  <c r="E24" i="2"/>
  <c r="E23" i="2" s="1"/>
  <c r="E22" i="2" s="1"/>
  <c r="G24" i="2"/>
  <c r="F24" i="2" s="1"/>
  <c r="K24" i="2" s="1"/>
  <c r="H24" i="2"/>
  <c r="H23" i="2" s="1"/>
  <c r="H22" i="2" s="1"/>
  <c r="I24" i="2"/>
  <c r="I23" i="2" s="1"/>
  <c r="I22" i="2" s="1"/>
  <c r="J24" i="2"/>
  <c r="J23" i="2" s="1"/>
  <c r="J22" i="2" s="1"/>
  <c r="F25" i="2"/>
  <c r="K25" i="2"/>
  <c r="F26" i="2"/>
  <c r="K26" i="2" s="1"/>
  <c r="D27" i="2"/>
  <c r="E27" i="2"/>
  <c r="G27" i="2"/>
  <c r="F27" i="2" s="1"/>
  <c r="K27" i="2" s="1"/>
  <c r="H27" i="2"/>
  <c r="I27" i="2"/>
  <c r="J27" i="2"/>
  <c r="F28" i="2"/>
  <c r="K28" i="2"/>
  <c r="F29" i="2"/>
  <c r="K29" i="2"/>
  <c r="F30" i="2"/>
  <c r="K30" i="2"/>
  <c r="F31" i="2"/>
  <c r="K31" i="2"/>
  <c r="F32" i="2"/>
  <c r="K32" i="2"/>
  <c r="D34" i="2"/>
  <c r="E34" i="2"/>
  <c r="E33" i="2" s="1"/>
  <c r="G34" i="2"/>
  <c r="H34" i="2"/>
  <c r="I34" i="2"/>
  <c r="J34" i="2"/>
  <c r="J33" i="2" s="1"/>
  <c r="F35" i="2"/>
  <c r="K35" i="2"/>
  <c r="F36" i="2"/>
  <c r="K36" i="2"/>
  <c r="D37" i="2"/>
  <c r="E37" i="2"/>
  <c r="G37" i="2"/>
  <c r="F37" i="2" s="1"/>
  <c r="K37" i="2" s="1"/>
  <c r="H37" i="2"/>
  <c r="I37" i="2"/>
  <c r="J37" i="2"/>
  <c r="F38" i="2"/>
  <c r="K38" i="2"/>
  <c r="D40" i="2"/>
  <c r="D39" i="2" s="1"/>
  <c r="E40" i="2"/>
  <c r="E39" i="2" s="1"/>
  <c r="G40" i="2"/>
  <c r="F40" i="2" s="1"/>
  <c r="K40" i="2" s="1"/>
  <c r="H40" i="2"/>
  <c r="H39" i="2" s="1"/>
  <c r="I40" i="2"/>
  <c r="I39" i="2" s="1"/>
  <c r="J40" i="2"/>
  <c r="J39" i="2" s="1"/>
  <c r="F41" i="2"/>
  <c r="K41" i="2"/>
  <c r="F42" i="2"/>
  <c r="K42" i="2"/>
  <c r="F43" i="2"/>
  <c r="K43" i="2"/>
  <c r="F44" i="2"/>
  <c r="K44" i="2"/>
  <c r="D46" i="2"/>
  <c r="D45" i="2" s="1"/>
  <c r="E46" i="2"/>
  <c r="E45" i="2" s="1"/>
  <c r="G46" i="2"/>
  <c r="F46" i="2" s="1"/>
  <c r="K46" i="2" s="1"/>
  <c r="H46" i="2"/>
  <c r="H45" i="2" s="1"/>
  <c r="I46" i="2"/>
  <c r="I45" i="2" s="1"/>
  <c r="J46" i="2"/>
  <c r="J45" i="2" s="1"/>
  <c r="F47" i="2"/>
  <c r="K47" i="2"/>
  <c r="D51" i="2"/>
  <c r="D50" i="2" s="1"/>
  <c r="D49" i="2" s="1"/>
  <c r="E51" i="2"/>
  <c r="E50" i="2" s="1"/>
  <c r="E49" i="2" s="1"/>
  <c r="G51" i="2"/>
  <c r="G50" i="2" s="1"/>
  <c r="H51" i="2"/>
  <c r="H50" i="2" s="1"/>
  <c r="H49" i="2" s="1"/>
  <c r="I51" i="2"/>
  <c r="I50" i="2" s="1"/>
  <c r="I49" i="2" s="1"/>
  <c r="J51" i="2"/>
  <c r="J50" i="2" s="1"/>
  <c r="J49" i="2" s="1"/>
  <c r="F52" i="2"/>
  <c r="K52" i="2"/>
  <c r="D54" i="2"/>
  <c r="E54" i="2"/>
  <c r="E53" i="2" s="1"/>
  <c r="G54" i="2"/>
  <c r="F54" i="2" s="1"/>
  <c r="K54" i="2" s="1"/>
  <c r="H54" i="2"/>
  <c r="I54" i="2"/>
  <c r="J54" i="2"/>
  <c r="J53" i="2" s="1"/>
  <c r="F55" i="2"/>
  <c r="K55" i="2"/>
  <c r="F56" i="2"/>
  <c r="K56" i="2"/>
  <c r="D58" i="2"/>
  <c r="D57" i="2" s="1"/>
  <c r="E58" i="2"/>
  <c r="E57" i="2" s="1"/>
  <c r="G58" i="2"/>
  <c r="F58" i="2" s="1"/>
  <c r="K58" i="2" s="1"/>
  <c r="H58" i="2"/>
  <c r="H57" i="2" s="1"/>
  <c r="I58" i="2"/>
  <c r="I57" i="2" s="1"/>
  <c r="J58" i="2"/>
  <c r="J57" i="2" s="1"/>
  <c r="F59" i="2"/>
  <c r="K59" i="2"/>
  <c r="F60" i="2"/>
  <c r="K60" i="2"/>
  <c r="D61" i="2"/>
  <c r="E61" i="2"/>
  <c r="G61" i="2"/>
  <c r="F61" i="2" s="1"/>
  <c r="K61" i="2" s="1"/>
  <c r="H61" i="2"/>
  <c r="I61" i="2"/>
  <c r="J61" i="2"/>
  <c r="F62" i="2"/>
  <c r="K62" i="2"/>
  <c r="F63" i="2"/>
  <c r="K63" i="2"/>
  <c r="D64" i="2"/>
  <c r="E64" i="2"/>
  <c r="G64" i="2"/>
  <c r="F64" i="2" s="1"/>
  <c r="K64" i="2" s="1"/>
  <c r="H64" i="2"/>
  <c r="I64" i="2"/>
  <c r="J64" i="2"/>
  <c r="F65" i="2"/>
  <c r="K65" i="2"/>
  <c r="D68" i="2"/>
  <c r="D67" i="2" s="1"/>
  <c r="D66" i="2" s="1"/>
  <c r="E68" i="2"/>
  <c r="E67" i="2" s="1"/>
  <c r="E66" i="2" s="1"/>
  <c r="G68" i="2"/>
  <c r="F68" i="2" s="1"/>
  <c r="K68" i="2" s="1"/>
  <c r="H68" i="2"/>
  <c r="H67" i="2" s="1"/>
  <c r="H66" i="2" s="1"/>
  <c r="I68" i="2"/>
  <c r="I67" i="2" s="1"/>
  <c r="I66" i="2" s="1"/>
  <c r="J68" i="2"/>
  <c r="J67" i="2" s="1"/>
  <c r="J66" i="2" s="1"/>
  <c r="F69" i="2"/>
  <c r="K69" i="2"/>
  <c r="F70" i="2"/>
  <c r="K70" i="2"/>
  <c r="F71" i="2"/>
  <c r="K71" i="2"/>
  <c r="F72" i="2"/>
  <c r="K72" i="2"/>
  <c r="D18" i="1"/>
  <c r="E18" i="1"/>
  <c r="G18" i="1"/>
  <c r="H18" i="1"/>
  <c r="I18" i="1"/>
  <c r="J18" i="1"/>
  <c r="F19" i="1"/>
  <c r="K19" i="1" s="1"/>
  <c r="D20" i="1"/>
  <c r="E20" i="1"/>
  <c r="G20" i="1"/>
  <c r="H20" i="1"/>
  <c r="F20" i="1" s="1"/>
  <c r="I20" i="1"/>
  <c r="J20" i="1"/>
  <c r="F21" i="1"/>
  <c r="K21" i="1"/>
  <c r="F22" i="1"/>
  <c r="K22" i="1" s="1"/>
  <c r="D25" i="1"/>
  <c r="D24" i="1" s="1"/>
  <c r="D23" i="1" s="1"/>
  <c r="E25" i="1"/>
  <c r="G25" i="1"/>
  <c r="H25" i="1"/>
  <c r="F25" i="1" s="1"/>
  <c r="I25" i="1"/>
  <c r="I24" i="1" s="1"/>
  <c r="I23" i="1" s="1"/>
  <c r="J25" i="1"/>
  <c r="F26" i="1"/>
  <c r="K26" i="1"/>
  <c r="F27" i="1"/>
  <c r="K27" i="1" s="1"/>
  <c r="D28" i="1"/>
  <c r="E28" i="1"/>
  <c r="E24" i="1" s="1"/>
  <c r="E23" i="1" s="1"/>
  <c r="G28" i="1"/>
  <c r="H28" i="1"/>
  <c r="I28" i="1"/>
  <c r="J28" i="1"/>
  <c r="F29" i="1"/>
  <c r="K29" i="1" s="1"/>
  <c r="F30" i="1"/>
  <c r="K30" i="1" s="1"/>
  <c r="F31" i="1"/>
  <c r="K31" i="1"/>
  <c r="F32" i="1"/>
  <c r="K32" i="1" s="1"/>
  <c r="F33" i="1"/>
  <c r="K33" i="1" s="1"/>
  <c r="D35" i="1"/>
  <c r="E35" i="1"/>
  <c r="G35" i="1"/>
  <c r="H35" i="1"/>
  <c r="I35" i="1"/>
  <c r="J35" i="1"/>
  <c r="F36" i="1"/>
  <c r="K36" i="1" s="1"/>
  <c r="F37" i="1"/>
  <c r="K37" i="1" s="1"/>
  <c r="D38" i="1"/>
  <c r="E38" i="1"/>
  <c r="G38" i="1"/>
  <c r="F38" i="1" s="1"/>
  <c r="K38" i="1" s="1"/>
  <c r="H38" i="1"/>
  <c r="I38" i="1"/>
  <c r="J38" i="1"/>
  <c r="F39" i="1"/>
  <c r="K39" i="1" s="1"/>
  <c r="D41" i="1"/>
  <c r="D40" i="1" s="1"/>
  <c r="E41" i="1"/>
  <c r="E40" i="1" s="1"/>
  <c r="G41" i="1"/>
  <c r="G40" i="1" s="1"/>
  <c r="H41" i="1"/>
  <c r="H40" i="1" s="1"/>
  <c r="I41" i="1"/>
  <c r="I40" i="1" s="1"/>
  <c r="J41" i="1"/>
  <c r="J40" i="1" s="1"/>
  <c r="F42" i="1"/>
  <c r="K42" i="1" s="1"/>
  <c r="F43" i="1"/>
  <c r="K43" i="1" s="1"/>
  <c r="F44" i="1"/>
  <c r="K44" i="1" s="1"/>
  <c r="F45" i="1"/>
  <c r="K45" i="1" s="1"/>
  <c r="D47" i="1"/>
  <c r="D46" i="1" s="1"/>
  <c r="E47" i="1"/>
  <c r="E46" i="1" s="1"/>
  <c r="G47" i="1"/>
  <c r="G46" i="1" s="1"/>
  <c r="H47" i="1"/>
  <c r="H46" i="1" s="1"/>
  <c r="I47" i="1"/>
  <c r="I46" i="1" s="1"/>
  <c r="J47" i="1"/>
  <c r="J46" i="1" s="1"/>
  <c r="F48" i="1"/>
  <c r="K48" i="1"/>
  <c r="D52" i="1"/>
  <c r="D51" i="1" s="1"/>
  <c r="D50" i="1" s="1"/>
  <c r="E52" i="1"/>
  <c r="E51" i="1" s="1"/>
  <c r="E50" i="1" s="1"/>
  <c r="G52" i="1"/>
  <c r="H52" i="1"/>
  <c r="H51" i="1" s="1"/>
  <c r="H50" i="1" s="1"/>
  <c r="I52" i="1"/>
  <c r="I51" i="1" s="1"/>
  <c r="I50" i="1" s="1"/>
  <c r="J52" i="1"/>
  <c r="J51" i="1" s="1"/>
  <c r="J50" i="1" s="1"/>
  <c r="F53" i="1"/>
  <c r="K53" i="1" s="1"/>
  <c r="D55" i="1"/>
  <c r="E55" i="1"/>
  <c r="G55" i="1"/>
  <c r="H55" i="1"/>
  <c r="I55" i="1"/>
  <c r="J55" i="1"/>
  <c r="F56" i="1"/>
  <c r="K56" i="1" s="1"/>
  <c r="F57" i="1"/>
  <c r="K57" i="1" s="1"/>
  <c r="D59" i="1"/>
  <c r="D58" i="1" s="1"/>
  <c r="E59" i="1"/>
  <c r="E58" i="1" s="1"/>
  <c r="G59" i="1"/>
  <c r="G58" i="1" s="1"/>
  <c r="H59" i="1"/>
  <c r="H58" i="1" s="1"/>
  <c r="I59" i="1"/>
  <c r="I58" i="1" s="1"/>
  <c r="J59" i="1"/>
  <c r="J58" i="1" s="1"/>
  <c r="F60" i="1"/>
  <c r="K60" i="1"/>
  <c r="F61" i="1"/>
  <c r="K61" i="1" s="1"/>
  <c r="D62" i="1"/>
  <c r="E62" i="1"/>
  <c r="G62" i="1"/>
  <c r="H62" i="1"/>
  <c r="I62" i="1"/>
  <c r="J62" i="1"/>
  <c r="F63" i="1"/>
  <c r="K63" i="1" s="1"/>
  <c r="F64" i="1"/>
  <c r="K64" i="1" s="1"/>
  <c r="F65" i="1"/>
  <c r="K65" i="1"/>
  <c r="F66" i="1"/>
  <c r="K66" i="1" s="1"/>
  <c r="D68" i="1"/>
  <c r="D67" i="1" s="1"/>
  <c r="E68" i="1"/>
  <c r="E67" i="1" s="1"/>
  <c r="G68" i="1"/>
  <c r="G67" i="1" s="1"/>
  <c r="H68" i="1"/>
  <c r="H67" i="1" s="1"/>
  <c r="I68" i="1"/>
  <c r="I67" i="1" s="1"/>
  <c r="J68" i="1"/>
  <c r="J67" i="1" s="1"/>
  <c r="F69" i="1"/>
  <c r="K69" i="1"/>
  <c r="D71" i="1"/>
  <c r="D70" i="1" s="1"/>
  <c r="E71" i="1"/>
  <c r="E70" i="1" s="1"/>
  <c r="G71" i="1"/>
  <c r="H71" i="1"/>
  <c r="H70" i="1" s="1"/>
  <c r="I71" i="1"/>
  <c r="I70" i="1" s="1"/>
  <c r="J71" i="1"/>
  <c r="J70" i="1" s="1"/>
  <c r="F72" i="1"/>
  <c r="K72" i="1" s="1"/>
  <c r="F76" i="1"/>
  <c r="K76" i="1"/>
  <c r="F77" i="1"/>
  <c r="K77" i="1" s="1"/>
  <c r="F78" i="1"/>
  <c r="K78" i="1" s="1"/>
  <c r="F79" i="1"/>
  <c r="K79" i="1" s="1"/>
  <c r="F80" i="1"/>
  <c r="K80" i="1" s="1"/>
  <c r="D81" i="1"/>
  <c r="E81" i="1"/>
  <c r="G81" i="1"/>
  <c r="H81" i="1"/>
  <c r="I81" i="1"/>
  <c r="J81" i="1"/>
  <c r="F82" i="1"/>
  <c r="K82" i="1" s="1"/>
  <c r="F83" i="1"/>
  <c r="K83" i="1" s="1"/>
  <c r="F84" i="1"/>
  <c r="K84" i="1" s="1"/>
  <c r="D85" i="1"/>
  <c r="E85" i="1"/>
  <c r="G85" i="1"/>
  <c r="F85" i="1" s="1"/>
  <c r="H85" i="1"/>
  <c r="I85" i="1"/>
  <c r="J85" i="1"/>
  <c r="F86" i="1"/>
  <c r="K86" i="1" s="1"/>
  <c r="F87" i="1"/>
  <c r="K87" i="1" s="1"/>
  <c r="D88" i="1"/>
  <c r="E88" i="1"/>
  <c r="G88" i="1"/>
  <c r="F88" i="1" s="1"/>
  <c r="H88" i="1"/>
  <c r="I88" i="1"/>
  <c r="J88" i="1"/>
  <c r="F89" i="1"/>
  <c r="K89" i="1" s="1"/>
  <c r="F90" i="1"/>
  <c r="K90" i="1" s="1"/>
  <c r="F92" i="1"/>
  <c r="K92" i="1" s="1"/>
  <c r="F93" i="1"/>
  <c r="K93" i="1" s="1"/>
  <c r="D94" i="1"/>
  <c r="E94" i="1"/>
  <c r="E91" i="1" s="1"/>
  <c r="F94" i="1"/>
  <c r="G94" i="1"/>
  <c r="H94" i="1"/>
  <c r="I94" i="1"/>
  <c r="J94" i="1"/>
  <c r="F95" i="1"/>
  <c r="K95" i="1"/>
  <c r="F96" i="1"/>
  <c r="K96" i="1" s="1"/>
  <c r="D97" i="1"/>
  <c r="E97" i="1"/>
  <c r="G97" i="1"/>
  <c r="H97" i="1"/>
  <c r="I97" i="1"/>
  <c r="J97" i="1"/>
  <c r="F98" i="1"/>
  <c r="K98" i="1" s="1"/>
  <c r="F99" i="1"/>
  <c r="K99" i="1" s="1"/>
  <c r="D101" i="1"/>
  <c r="E101" i="1"/>
  <c r="G101" i="1"/>
  <c r="F101" i="1" s="1"/>
  <c r="H101" i="1"/>
  <c r="I101" i="1"/>
  <c r="J101" i="1"/>
  <c r="F102" i="1"/>
  <c r="K102" i="1" s="1"/>
  <c r="F103" i="1"/>
  <c r="K103" i="1" s="1"/>
  <c r="D104" i="1"/>
  <c r="E104" i="1"/>
  <c r="E100" i="1" s="1"/>
  <c r="G104" i="1"/>
  <c r="H104" i="1"/>
  <c r="H100" i="1" s="1"/>
  <c r="I104" i="1"/>
  <c r="I100" i="1" s="1"/>
  <c r="J104" i="1"/>
  <c r="F105" i="1"/>
  <c r="K105" i="1"/>
  <c r="F106" i="1"/>
  <c r="K106" i="1"/>
  <c r="H186" i="1" l="1"/>
  <c r="F186" i="1" s="1"/>
  <c r="K186" i="1" s="1"/>
  <c r="G126" i="1"/>
  <c r="F126" i="1" s="1"/>
  <c r="K126" i="1" s="1"/>
  <c r="F127" i="1"/>
  <c r="K127" i="1" s="1"/>
  <c r="G119" i="1"/>
  <c r="F120" i="1"/>
  <c r="K120" i="1" s="1"/>
  <c r="I91" i="1"/>
  <c r="F62" i="1"/>
  <c r="K62" i="1" s="1"/>
  <c r="F41" i="1"/>
  <c r="K41" i="1" s="1"/>
  <c r="K25" i="1"/>
  <c r="J100" i="1"/>
  <c r="F97" i="1"/>
  <c r="I75" i="1"/>
  <c r="I74" i="1" s="1"/>
  <c r="I73" i="1" s="1"/>
  <c r="F18" i="1"/>
  <c r="K18" i="1" s="1"/>
  <c r="D100" i="1"/>
  <c r="F59" i="1"/>
  <c r="F55" i="1"/>
  <c r="K55" i="1" s="1"/>
  <c r="D17" i="1"/>
  <c r="D16" i="1" s="1"/>
  <c r="J91" i="1"/>
  <c r="H91" i="1"/>
  <c r="D91" i="1"/>
  <c r="D74" i="1" s="1"/>
  <c r="D73" i="1" s="1"/>
  <c r="E75" i="1"/>
  <c r="E74" i="1" s="1"/>
  <c r="E73" i="1" s="1"/>
  <c r="F71" i="1"/>
  <c r="K71" i="1" s="1"/>
  <c r="F52" i="1"/>
  <c r="K52" i="1" s="1"/>
  <c r="G24" i="1"/>
  <c r="G23" i="1" s="1"/>
  <c r="K20" i="1"/>
  <c r="H17" i="1"/>
  <c r="H16" i="1" s="1"/>
  <c r="F104" i="1"/>
  <c r="K104" i="1" s="1"/>
  <c r="G100" i="1"/>
  <c r="F100" i="1" s="1"/>
  <c r="K100" i="1" s="1"/>
  <c r="G91" i="1"/>
  <c r="F91" i="1" s="1"/>
  <c r="K91" i="1" s="1"/>
  <c r="D75" i="1"/>
  <c r="F68" i="1"/>
  <c r="K68" i="1" s="1"/>
  <c r="I54" i="1"/>
  <c r="I49" i="1" s="1"/>
  <c r="E54" i="1"/>
  <c r="F47" i="1"/>
  <c r="K47" i="1" s="1"/>
  <c r="F35" i="1"/>
  <c r="K35" i="1" s="1"/>
  <c r="J24" i="1"/>
  <c r="J23" i="1" s="1"/>
  <c r="H75" i="1"/>
  <c r="H74" i="1" s="1"/>
  <c r="H73" i="1" s="1"/>
  <c r="J34" i="1"/>
  <c r="F28" i="1"/>
  <c r="J17" i="1"/>
  <c r="J16" i="1" s="1"/>
  <c r="J15" i="1" s="1"/>
  <c r="H25" i="3"/>
  <c r="H24" i="3" s="1"/>
  <c r="H12" i="3" s="1"/>
  <c r="D25" i="3"/>
  <c r="D24" i="3" s="1"/>
  <c r="D12" i="3" s="1"/>
  <c r="F18" i="3"/>
  <c r="K18" i="3" s="1"/>
  <c r="G14" i="3"/>
  <c r="F15" i="3"/>
  <c r="K15" i="3" s="1"/>
  <c r="F26" i="3"/>
  <c r="K26" i="3" s="1"/>
  <c r="G25" i="3"/>
  <c r="J12" i="3"/>
  <c r="E12" i="3"/>
  <c r="F38" i="3"/>
  <c r="K38" i="3" s="1"/>
  <c r="J25" i="3"/>
  <c r="J24" i="3" s="1"/>
  <c r="I12" i="3"/>
  <c r="G21" i="3"/>
  <c r="F21" i="3" s="1"/>
  <c r="K21" i="3" s="1"/>
  <c r="H47" i="3"/>
  <c r="F47" i="3" s="1"/>
  <c r="K47" i="3" s="1"/>
  <c r="F16" i="3"/>
  <c r="K16" i="3" s="1"/>
  <c r="G49" i="2"/>
  <c r="F50" i="2"/>
  <c r="K50" i="2" s="1"/>
  <c r="J48" i="2"/>
  <c r="E48" i="2"/>
  <c r="I53" i="2"/>
  <c r="I48" i="2" s="1"/>
  <c r="D33" i="2"/>
  <c r="D14" i="2" s="1"/>
  <c r="D13" i="2" s="1"/>
  <c r="D12" i="2" s="1"/>
  <c r="J14" i="2"/>
  <c r="E14" i="2"/>
  <c r="E13" i="2" s="1"/>
  <c r="E12" i="2" s="1"/>
  <c r="D53" i="2"/>
  <c r="D48" i="2" s="1"/>
  <c r="I33" i="2"/>
  <c r="H53" i="2"/>
  <c r="H48" i="2"/>
  <c r="H33" i="2"/>
  <c r="H14" i="2" s="1"/>
  <c r="H13" i="2" s="1"/>
  <c r="H12" i="2" s="1"/>
  <c r="I14" i="2"/>
  <c r="G67" i="2"/>
  <c r="G16" i="2"/>
  <c r="F51" i="2"/>
  <c r="K51" i="2" s="1"/>
  <c r="F34" i="2"/>
  <c r="K34" i="2" s="1"/>
  <c r="G57" i="2"/>
  <c r="F57" i="2" s="1"/>
  <c r="K57" i="2" s="1"/>
  <c r="G45" i="2"/>
  <c r="F45" i="2" s="1"/>
  <c r="K45" i="2" s="1"/>
  <c r="G39" i="2"/>
  <c r="F39" i="2" s="1"/>
  <c r="K39" i="2" s="1"/>
  <c r="G23" i="2"/>
  <c r="G75" i="1"/>
  <c r="F81" i="1"/>
  <c r="K81" i="1" s="1"/>
  <c r="F67" i="1"/>
  <c r="K67" i="1" s="1"/>
  <c r="H54" i="1"/>
  <c r="H49" i="1" s="1"/>
  <c r="D54" i="1"/>
  <c r="G51" i="1"/>
  <c r="I34" i="1"/>
  <c r="D34" i="1"/>
  <c r="G17" i="1"/>
  <c r="K101" i="1"/>
  <c r="J75" i="1"/>
  <c r="J74" i="1" s="1"/>
  <c r="J73" i="1" s="1"/>
  <c r="K85" i="1"/>
  <c r="F58" i="1"/>
  <c r="K58" i="1" s="1"/>
  <c r="G54" i="1"/>
  <c r="E49" i="1"/>
  <c r="F40" i="1"/>
  <c r="K40" i="1" s="1"/>
  <c r="H34" i="1"/>
  <c r="K28" i="1"/>
  <c r="E17" i="1"/>
  <c r="E16" i="1" s="1"/>
  <c r="K88" i="1"/>
  <c r="E34" i="1"/>
  <c r="K97" i="1"/>
  <c r="K94" i="1"/>
  <c r="G70" i="1"/>
  <c r="F70" i="1" s="1"/>
  <c r="K70" i="1" s="1"/>
  <c r="K59" i="1"/>
  <c r="J54" i="1"/>
  <c r="J49" i="1" s="1"/>
  <c r="D49" i="1"/>
  <c r="F46" i="1"/>
  <c r="K46" i="1" s="1"/>
  <c r="G34" i="1"/>
  <c r="F34" i="1" s="1"/>
  <c r="I17" i="1"/>
  <c r="I16" i="1" s="1"/>
  <c r="H24" i="1"/>
  <c r="H23" i="1" s="1"/>
  <c r="H15" i="1" s="1"/>
  <c r="G118" i="1" l="1"/>
  <c r="F119" i="1"/>
  <c r="K119" i="1" s="1"/>
  <c r="F23" i="1"/>
  <c r="K23" i="1" s="1"/>
  <c r="D15" i="1"/>
  <c r="D14" i="1" s="1"/>
  <c r="F54" i="1"/>
  <c r="H14" i="1"/>
  <c r="H12" i="1" s="1"/>
  <c r="E15" i="1"/>
  <c r="E14" i="1" s="1"/>
  <c r="G13" i="3"/>
  <c r="F14" i="3"/>
  <c r="K14" i="3" s="1"/>
  <c r="F25" i="3"/>
  <c r="K25" i="3" s="1"/>
  <c r="G24" i="3"/>
  <c r="F24" i="3" s="1"/>
  <c r="K24" i="3" s="1"/>
  <c r="G33" i="2"/>
  <c r="F33" i="2" s="1"/>
  <c r="K33" i="2" s="1"/>
  <c r="F67" i="2"/>
  <c r="K67" i="2" s="1"/>
  <c r="G66" i="2"/>
  <c r="F66" i="2" s="1"/>
  <c r="K66" i="2" s="1"/>
  <c r="F23" i="2"/>
  <c r="K23" i="2" s="1"/>
  <c r="G22" i="2"/>
  <c r="F22" i="2" s="1"/>
  <c r="K22" i="2" s="1"/>
  <c r="I13" i="2"/>
  <c r="I12" i="2" s="1"/>
  <c r="G53" i="2"/>
  <c r="F53" i="2" s="1"/>
  <c r="K53" i="2" s="1"/>
  <c r="F16" i="2"/>
  <c r="K16" i="2" s="1"/>
  <c r="G15" i="2"/>
  <c r="J13" i="2"/>
  <c r="J12" i="2" s="1"/>
  <c r="G48" i="2"/>
  <c r="F48" i="2" s="1"/>
  <c r="K48" i="2" s="1"/>
  <c r="F49" i="2"/>
  <c r="K49" i="2" s="1"/>
  <c r="I15" i="1"/>
  <c r="I14" i="1" s="1"/>
  <c r="J14" i="1"/>
  <c r="F24" i="1"/>
  <c r="K24" i="1" s="1"/>
  <c r="F51" i="1"/>
  <c r="K51" i="1" s="1"/>
  <c r="G50" i="1"/>
  <c r="D12" i="1"/>
  <c r="D13" i="1"/>
  <c r="F17" i="1"/>
  <c r="K17" i="1" s="1"/>
  <c r="G16" i="1"/>
  <c r="F75" i="1"/>
  <c r="K75" i="1" s="1"/>
  <c r="G74" i="1"/>
  <c r="E12" i="1"/>
  <c r="E13" i="1"/>
  <c r="K34" i="1"/>
  <c r="K54" i="1"/>
  <c r="G117" i="1" l="1"/>
  <c r="F118" i="1"/>
  <c r="K118" i="1" s="1"/>
  <c r="H13" i="1"/>
  <c r="F13" i="3"/>
  <c r="K13" i="3" s="1"/>
  <c r="G12" i="3"/>
  <c r="F12" i="3" s="1"/>
  <c r="K12" i="3" s="1"/>
  <c r="G14" i="2"/>
  <c r="F15" i="2"/>
  <c r="K15" i="2" s="1"/>
  <c r="F16" i="1"/>
  <c r="K16" i="1" s="1"/>
  <c r="G15" i="1"/>
  <c r="F50" i="1"/>
  <c r="K50" i="1" s="1"/>
  <c r="G49" i="1"/>
  <c r="F49" i="1" s="1"/>
  <c r="K49" i="1" s="1"/>
  <c r="I12" i="1"/>
  <c r="I13" i="1"/>
  <c r="J12" i="1"/>
  <c r="J13" i="1"/>
  <c r="F74" i="1"/>
  <c r="K74" i="1" s="1"/>
  <c r="G73" i="1"/>
  <c r="F73" i="1" s="1"/>
  <c r="K73" i="1" s="1"/>
  <c r="G116" i="1" l="1"/>
  <c r="F116" i="1" s="1"/>
  <c r="K116" i="1" s="1"/>
  <c r="F117" i="1"/>
  <c r="K117" i="1" s="1"/>
  <c r="F14" i="2"/>
  <c r="K14" i="2" s="1"/>
  <c r="G13" i="2"/>
  <c r="F15" i="1"/>
  <c r="K15" i="1" s="1"/>
  <c r="G14" i="1"/>
  <c r="F13" i="2" l="1"/>
  <c r="K13" i="2" s="1"/>
  <c r="G12" i="2"/>
  <c r="F12" i="2" s="1"/>
  <c r="K12" i="2" s="1"/>
  <c r="F14" i="1"/>
  <c r="K14" i="1" s="1"/>
  <c r="G12" i="1"/>
  <c r="F12" i="1" s="1"/>
  <c r="K12" i="1" s="1"/>
  <c r="G13" i="1"/>
  <c r="F13" i="1" s="1"/>
  <c r="K13" i="1" s="1"/>
</calcChain>
</file>

<file path=xl/sharedStrings.xml><?xml version="1.0" encoding="utf-8"?>
<sst xmlns="http://schemas.openxmlformats.org/spreadsheetml/2006/main" count="1014" uniqueCount="368">
  <si>
    <t>CONSOLIDAT</t>
  </si>
  <si>
    <t>CUI: 4842400</t>
  </si>
  <si>
    <t xml:space="preserve"> Anexa 12</t>
  </si>
  <si>
    <t>Cont de executie - Venituri - Bugetul local</t>
  </si>
  <si>
    <t>Trimestrul: 3,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</si>
  <si>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</si>
  <si>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</si>
  <si>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</si>
  <si>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</si>
  <si>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</si>
  <si>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</si>
  <si>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</si>
  <si>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</si>
  <si>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</si>
  <si>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</si>
  <si>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</si>
  <si>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</si>
  <si>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</si>
  <si>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</si>
  <si>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</si>
  <si>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</si>
  <si>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 (cod 00.02+00.15+00.16+00.17+45.02+46.02+48.02)</t>
  </si>
  <si>
    <t>00.01</t>
  </si>
  <si>
    <t>2</t>
  </si>
  <si>
    <t>VENITURI PROPRII   (cod 00.02-11.02-37.02+00.15)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</si>
  <si>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</si>
  <si>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</si>
  <si>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</si>
  <si>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</si>
  <si>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</si>
  <si>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</si>
  <si>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</si>
  <si>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</si>
  <si>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</si>
  <si>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</si>
  <si>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</si>
  <si>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</si>
  <si>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</si>
  <si>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</si>
  <si>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</si>
  <si>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</si>
  <si>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</si>
  <si>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</si>
  <si>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</si>
  <si>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</si>
  <si>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04.02.01+04.02.04+04.02.05+04.02.06)</t>
  </si>
  <si>
    <t>04.02</t>
  </si>
  <si>
    <t>14</t>
  </si>
  <si>
    <t>Cote defalcate din impozitul pe venit</t>
  </si>
  <si>
    <t>04.02.01</t>
  </si>
  <si>
    <t>16</t>
  </si>
  <si>
    <t>Sume repartizate din Fondul la dispozitia Consiliului Judetean</t>
  </si>
  <si>
    <t>04.02.05</t>
  </si>
  <si>
    <t>22</t>
  </si>
  <si>
    <t>A3.  IMPOZITE SI TAXE PE PROPRIETATE (cod 07.02)</t>
  </si>
  <si>
    <t>00.09</t>
  </si>
  <si>
    <t>23</t>
  </si>
  <si>
    <t>Impozite si  taxe pe proprietate (cod 07.02.01+07.02.02+07.02.03+07.02.50)</t>
  </si>
  <si>
    <t>07.02</t>
  </si>
  <si>
    <t>24</t>
  </si>
  <si>
    <t>Impozit si taxa pe cladiri  (cod 07.02.01.01+07.02.01.02)</t>
  </si>
  <si>
    <t>07.02.01</t>
  </si>
  <si>
    <t>25</t>
  </si>
  <si>
    <t>Impozit si taxa pe cladiri de la persoane fizice *)</t>
  </si>
  <si>
    <t>07.02.01.01</t>
  </si>
  <si>
    <t>26</t>
  </si>
  <si>
    <t>Impozit si taxa pe cladiri de la persoane juridice</t>
  </si>
  <si>
    <t>07.02.01.02</t>
  </si>
  <si>
    <t>27</t>
  </si>
  <si>
    <t>Impozit si taxa pe teren (cod 07.02.02.01+07.02.02.02+07.02.02.03)</t>
  </si>
  <si>
    <t>07.02.02</t>
  </si>
  <si>
    <t>28</t>
  </si>
  <si>
    <t>Impozitul si taxa pe teren de la persoane fizice *)</t>
  </si>
  <si>
    <t>07.02.02.01</t>
  </si>
  <si>
    <t>29</t>
  </si>
  <si>
    <t>Impozitul si taxa pe teren de la persoane juridice *)</t>
  </si>
  <si>
    <t>07.02.02.02</t>
  </si>
  <si>
    <t>30</t>
  </si>
  <si>
    <t xml:space="preserve">Impozitul pe terenul din extravilan   *) </t>
  </si>
  <si>
    <t>07.02.02.03</t>
  </si>
  <si>
    <t>31</t>
  </si>
  <si>
    <t xml:space="preserve">Taxe judiciare de timbru si alte taxe de timbru </t>
  </si>
  <si>
    <t>07.02.03</t>
  </si>
  <si>
    <t>32</t>
  </si>
  <si>
    <t xml:space="preserve">Alte impozite si taxe  pe proprietate </t>
  </si>
  <si>
    <t>07.02.50</t>
  </si>
  <si>
    <t>33</t>
  </si>
  <si>
    <t>A4.  IMPOZITE SI TAXE PE BUNURI SI SERVICII   (cod 11.02+12.02+15.02+16.02)</t>
  </si>
  <si>
    <t>00.10</t>
  </si>
  <si>
    <t>34</t>
  </si>
  <si>
    <t>Sume defalcate din TVA (cod 11.02.01+11.02.02+11.02.05+11.02.06)</t>
  </si>
  <si>
    <t>11.02</t>
  </si>
  <si>
    <t>36</t>
  </si>
  <si>
    <t>Sume defalcate din taxa pe valoarea adaugata pentru finantarea cheltuielilor descentralizate la nivelul comunelor, oraselor, municipiilor, sectoarelor si Municipiului Bucuresti</t>
  </si>
  <si>
    <t>11.02.02</t>
  </si>
  <si>
    <t>39</t>
  </si>
  <si>
    <t>Sume defalcate din taxa pe valoarea adaugata pentru echilibrarea bugetelor locale</t>
  </si>
  <si>
    <t>11.02.06</t>
  </si>
  <si>
    <t>45</t>
  </si>
  <si>
    <t>Taxe pe servicii specifice (cod 15.02.01+15.02.50)</t>
  </si>
  <si>
    <t>15.02</t>
  </si>
  <si>
    <t>46</t>
  </si>
  <si>
    <t>Impozit pe spectacole</t>
  </si>
  <si>
    <t>15.02.01</t>
  </si>
  <si>
    <t>48</t>
  </si>
  <si>
    <t>Taxe pe utilizarea bunurilor, autorizarea utilizarii bunurilor sau pe desfasurarea de activitati (cod 16.02.02+16.02.03+16.02.50)</t>
  </si>
  <si>
    <t>16.02</t>
  </si>
  <si>
    <t>49</t>
  </si>
  <si>
    <t>Impozit pe mijloacele de transport  (cod 16.02.02.01+16.02.02.02)</t>
  </si>
  <si>
    <t>16.02.02</t>
  </si>
  <si>
    <t>50</t>
  </si>
  <si>
    <t>Taxa asupra mijloacelor de transport detinute de persoane fizice *)</t>
  </si>
  <si>
    <t>16.02.02.01</t>
  </si>
  <si>
    <t>51</t>
  </si>
  <si>
    <t>Taxa asupra mijloacelor de transport detinute de persoane juridice *)</t>
  </si>
  <si>
    <t>16.02.02.02</t>
  </si>
  <si>
    <t>52</t>
  </si>
  <si>
    <t>Taxe si tarife pentru eliberarea de licente si autorizatii de functionare</t>
  </si>
  <si>
    <t>16.02.03</t>
  </si>
  <si>
    <t>53</t>
  </si>
  <si>
    <t>Alte taxe pe utilizarea bunurilor, autorizarea utilizarii bunurilor sau pe desfasurare de activitati</t>
  </si>
  <si>
    <t>16.02.50</t>
  </si>
  <si>
    <t>54</t>
  </si>
  <si>
    <t>A6.  ALTE IMPOZITE SI  TAXE  FISCALE (cod 18.02)</t>
  </si>
  <si>
    <t>00.11</t>
  </si>
  <si>
    <t>55</t>
  </si>
  <si>
    <t>Alte impozite si taxe fiscale (cod 18.02.50)</t>
  </si>
  <si>
    <t>18.02</t>
  </si>
  <si>
    <t>56</t>
  </si>
  <si>
    <t>Alte impozite si taxe</t>
  </si>
  <si>
    <t>18.02.50</t>
  </si>
  <si>
    <t>57</t>
  </si>
  <si>
    <t>C.   VENITURI NEFISCALE (cod 00.13+00.14)</t>
  </si>
  <si>
    <t>00.12</t>
  </si>
  <si>
    <t>58</t>
  </si>
  <si>
    <t>C1.  VENITURI DIN PROPRIETATE  (cod 30.02+31.02)</t>
  </si>
  <si>
    <t>00.13</t>
  </si>
  <si>
    <t>59</t>
  </si>
  <si>
    <t>Venituri din proprietate (cod 30.02.01+30.02.05+30.02.08+30.02.50)</t>
  </si>
  <si>
    <t>30.02</t>
  </si>
  <si>
    <t>62</t>
  </si>
  <si>
    <t>Venituri din concesiuni si inchirieri</t>
  </si>
  <si>
    <t>30.02.05</t>
  </si>
  <si>
    <t>66</t>
  </si>
  <si>
    <t>Alte venituri din concesiuni si inchirieri de catre institutiile publice</t>
  </si>
  <si>
    <t>30.02.05.30</t>
  </si>
  <si>
    <t>73</t>
  </si>
  <si>
    <t>C2.  VANZARI DE BUNURI SI SERVICII (cod 33.02+34.02+35.02+36.02+37.02)</t>
  </si>
  <si>
    <t>00.14</t>
  </si>
  <si>
    <t>74</t>
  </si>
  <si>
    <t>Venituri din prestari de servicii si alte activitati (cod 33.02.08+33.02.10+33.02.12+33.02.24+33.02.27+33.02.28+33.02.50)</t>
  </si>
  <si>
    <t>33.02</t>
  </si>
  <si>
    <t>75</t>
  </si>
  <si>
    <t>Venituri din prestari de servicii</t>
  </si>
  <si>
    <t>33.02.08</t>
  </si>
  <si>
    <t>84</t>
  </si>
  <si>
    <t>Alte venituri din prestari de servicii si alte activitati</t>
  </si>
  <si>
    <t>33.02.50</t>
  </si>
  <si>
    <t>88</t>
  </si>
  <si>
    <t>Amenzi, penalitati si confiscari (cod 35.02.01 la 35.02.03+35.02.50)</t>
  </si>
  <si>
    <t>35.02</t>
  </si>
  <si>
    <t>89</t>
  </si>
  <si>
    <t>Venituri din amenzi si alte sanctiuni aplicate potrivit dispozitiilor legale</t>
  </si>
  <si>
    <t>35.02.01</t>
  </si>
  <si>
    <t>90</t>
  </si>
  <si>
    <t>Venituri din amenzi şi alte sancţiuni aplicate de către alte instituţii de specialitate</t>
  </si>
  <si>
    <t>35.02.01.02</t>
  </si>
  <si>
    <t>94</t>
  </si>
  <si>
    <t>Alte amenzi, penalitati si confiscari</t>
  </si>
  <si>
    <t>35.02.50</t>
  </si>
  <si>
    <t>95</t>
  </si>
  <si>
    <t>Diverse venituri (cod 36.02.01+36.02.05+36.02.06+36.02.07+36.02.11+36.02.50)</t>
  </si>
  <si>
    <t>36.02</t>
  </si>
  <si>
    <t>99</t>
  </si>
  <si>
    <t>Taxe speciale</t>
  </si>
  <si>
    <t>36.02.06</t>
  </si>
  <si>
    <t>110</t>
  </si>
  <si>
    <t>Alte venituri</t>
  </si>
  <si>
    <t>36.02.50</t>
  </si>
  <si>
    <t>113</t>
  </si>
  <si>
    <t>Vărsăminte din secţiunea de funcţionare pentru finanţarea secţiunii de dezvoltare a bugetului local (cu semnul minus)</t>
  </si>
  <si>
    <t>37.02.03</t>
  </si>
  <si>
    <t>114</t>
  </si>
  <si>
    <t>Vărsăminte din secţiunea de funcţionare</t>
  </si>
  <si>
    <t>37.02.04</t>
  </si>
  <si>
    <t>117</t>
  </si>
  <si>
    <t>II. VENITURI DIN CAPITAL (cod 39.02)</t>
  </si>
  <si>
    <t>00.15</t>
  </si>
  <si>
    <t>118</t>
  </si>
  <si>
    <t>Venituri din valorificarea unor bunuri  (cod 39.02.01+39.02.03+39.02.04+39.02.07+39.02.10)</t>
  </si>
  <si>
    <t>39.02</t>
  </si>
  <si>
    <t>122</t>
  </si>
  <si>
    <t>Venituri din vanzarea unor bunuri apartinand domeniului privat</t>
  </si>
  <si>
    <t>39.02.07</t>
  </si>
  <si>
    <t>124</t>
  </si>
  <si>
    <t>III. OPERAŢIUNI FINANCIARE (cod 40.02+41.02)</t>
  </si>
  <si>
    <t>00.16</t>
  </si>
  <si>
    <t>125</t>
  </si>
  <si>
    <t>Încasări din rambursarea împrumuturilor acordate (cod 40.02.06+40.02.07+40.02.10+40.02.11+40.02.13+40.02.14+40.02.16+40.02.50)</t>
  </si>
  <si>
    <t>40.02</t>
  </si>
  <si>
    <t>131</t>
  </si>
  <si>
    <t>Sume din excedentul bugetului local utilizate pentru finantarea cheltuielilor sectiunii de dezvoltare</t>
  </si>
  <si>
    <t>40.02.14</t>
  </si>
  <si>
    <t>140</t>
  </si>
  <si>
    <t>IV.  SUBVENTII (cod 00.18)</t>
  </si>
  <si>
    <t>00.17</t>
  </si>
  <si>
    <t>141</t>
  </si>
  <si>
    <t>SUBVENTII DE LA ALTE NIVELE ALE ADMINISTRATIEI PUBLICE (cod 42.02+43.02)</t>
  </si>
  <si>
    <t>00.18</t>
  </si>
  <si>
    <t>142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</si>
  <si>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</si>
  <si>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</si>
  <si>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179</t>
  </si>
  <si>
    <t>Subventii pentru acordarea ajutorului pentru incalzirea locuintei si a suplimentului de energie alocate pentru consumul de combustibili solizi si/sau petrolieri</t>
  </si>
  <si>
    <t>42.02.34</t>
  </si>
  <si>
    <t>203</t>
  </si>
  <si>
    <t>Finantarea programelor nationale de dezvoltare locala</t>
  </si>
  <si>
    <t>42.02.65</t>
  </si>
  <si>
    <t>204</t>
  </si>
  <si>
    <t>Subvenţii din bugetul de stat  alocate conform contractelor încheiate cu direcţiile de sănătate publică</t>
  </si>
  <si>
    <t>42.02.66</t>
  </si>
  <si>
    <t>216</t>
  </si>
  <si>
    <t>Subvenţii de la bugetul de stat către bugetele locale pentru decontarea serviciilor aferente măsurilor de prevenire şi combatere a atacurilor exemplarelor de urs brun</t>
  </si>
  <si>
    <t>42.02.86</t>
  </si>
  <si>
    <t>217</t>
  </si>
  <si>
    <t>Subventii de la bugetul de stat catre bugetele locale pentru Programul national de investitii  Anghel Saligny</t>
  </si>
  <si>
    <t>42.02.87</t>
  </si>
  <si>
    <t>218</t>
  </si>
  <si>
    <t>Alocări de sume din PNRR aferente asistenţei financiare nerambursabile ( cod 42.02.88 01 la 42.02.88.03)</t>
  </si>
  <si>
    <t>42.02.88</t>
  </si>
  <si>
    <t>219</t>
  </si>
  <si>
    <t>Fonduri europene nerambursabile</t>
  </si>
  <si>
    <t>42.02.88.01</t>
  </si>
  <si>
    <t>221</t>
  </si>
  <si>
    <t>Sume aferente TVA</t>
  </si>
  <si>
    <t>42.02.88.03</t>
  </si>
  <si>
    <t>222</t>
  </si>
  <si>
    <t>Sume dazangajate asociate jaloanelor şi ţintelor din PNNR</t>
  </si>
  <si>
    <t>42.02.88.04</t>
  </si>
  <si>
    <t>223</t>
  </si>
  <si>
    <t>Alocări de sume din PNRR aferente componentei împrumuturi ( cod 42.02.89.01 la 42.02.89.03)</t>
  </si>
  <si>
    <t>42.02.89</t>
  </si>
  <si>
    <t>224</t>
  </si>
  <si>
    <t>Fonduri din împrumut rambursabil</t>
  </si>
  <si>
    <t>42.02.89.01</t>
  </si>
  <si>
    <t>226</t>
  </si>
  <si>
    <t>42.02.89.03</t>
  </si>
  <si>
    <t>235</t>
  </si>
  <si>
    <t>Subvenţii de la bugetul de stat necesare susţinerii derulării proiectelor finanţate din fonduri externe nerambursabile (FEN) postaderare, aferete perioadei de programare 2021-2027</t>
  </si>
  <si>
    <t>42.02.93</t>
  </si>
  <si>
    <t>237</t>
  </si>
  <si>
    <t>Subvenţii de la bugetul de stat către bugetele locale necesare susţinerii derulării proiectelor finanţate din FEN postaderare, aferente perioadei de programare 2021-2027</t>
  </si>
  <si>
    <t>42.02.93.03</t>
  </si>
  <si>
    <t>239</t>
  </si>
  <si>
    <t>Sume aferente compensaţiilor acordate proprietarilor de păduri</t>
  </si>
  <si>
    <t>42.02.97</t>
  </si>
  <si>
    <t>240</t>
  </si>
  <si>
    <t>Subventii de la alte administratii (cod. 43.02.01+43.02.04+43.02.07+43.02.08+43.02.20+43.02.21)</t>
  </si>
  <si>
    <t>43.02</t>
  </si>
  <si>
    <t>257</t>
  </si>
  <si>
    <t>Sume alocate din sumele obţinute în urma scoaterii la licitaţie a certificatelor de emisii de gaze cu efect de seră pentru finanţarea proiectelor de investiţii</t>
  </si>
  <si>
    <t>43.02.44</t>
  </si>
  <si>
    <t>258</t>
  </si>
  <si>
    <t>Sume aferente investitiilor din Fondul pentru modernizare</t>
  </si>
  <si>
    <t>43.02.47</t>
  </si>
  <si>
    <t>259</t>
  </si>
  <si>
    <t>Sume alocate din PNRR aferente componentei înprumuturi</t>
  </si>
  <si>
    <t>43.02.48</t>
  </si>
  <si>
    <t>260</t>
  </si>
  <si>
    <t xml:space="preserve">  Fonduri din împrumut rambursabil</t>
  </si>
  <si>
    <t>43.02.48.01</t>
  </si>
  <si>
    <t>262</t>
  </si>
  <si>
    <t xml:space="preserve">  Sume aferente TVA</t>
  </si>
  <si>
    <t>43.02.48.03</t>
  </si>
  <si>
    <t>263</t>
  </si>
  <si>
    <t>Sume alocate din PNRR aferente asistenţei financiare nerambursabile</t>
  </si>
  <si>
    <t>43.02.49</t>
  </si>
  <si>
    <t>264</t>
  </si>
  <si>
    <t xml:space="preserve">  Fonduri europene nerambursabile</t>
  </si>
  <si>
    <t>43.02.49.01</t>
  </si>
  <si>
    <t>266</t>
  </si>
  <si>
    <t>43.02.49.03</t>
  </si>
  <si>
    <t>270</t>
  </si>
  <si>
    <t>Sume FEN postaderare in contul platilor efectuate si prefinantari (cod 45.02.01 la 45.02.05 +45.02.07+45.02.08+45.02.15+45.02.16)</t>
  </si>
  <si>
    <t>45.02</t>
  </si>
  <si>
    <t>341</t>
  </si>
  <si>
    <t xml:space="preserve">Fondul European de Dezvoltare Regională (FEDR), aferent cadrului financiar 2021-2027 </t>
  </si>
  <si>
    <t>45.02.48</t>
  </si>
  <si>
    <t>342</t>
  </si>
  <si>
    <t>Sume primite în contul plăţilor efectuate în anul curent</t>
  </si>
  <si>
    <t>45.02.48.01</t>
  </si>
  <si>
    <t>344</t>
  </si>
  <si>
    <t>Prefinanţare</t>
  </si>
  <si>
    <t>45.02.48.03</t>
  </si>
  <si>
    <t>345</t>
  </si>
  <si>
    <t>Fondul Social European Plus (FSE+), aferent cadrului financiar 2021-2027</t>
  </si>
  <si>
    <t>45.02.49</t>
  </si>
  <si>
    <t>346</t>
  </si>
  <si>
    <t>45.02.49.01</t>
  </si>
  <si>
    <t>348</t>
  </si>
  <si>
    <t>45.02.49.03</t>
  </si>
  <si>
    <t>PRIMAR</t>
  </si>
  <si>
    <t>NEGURĂ MIHĂIŢĂ</t>
  </si>
  <si>
    <t>DIRECTOR EXECUTIV</t>
  </si>
  <si>
    <t>FLORESCU IULIANA</t>
  </si>
  <si>
    <t/>
  </si>
  <si>
    <t>Cont de executie - Venituri - Bugetul local - sectiunea functionare</t>
  </si>
  <si>
    <t>VENITURILE SECŢIUNII DE FUNCŢIONARE - TOTAL</t>
  </si>
  <si>
    <t>8</t>
  </si>
  <si>
    <t>11</t>
  </si>
  <si>
    <t>15</t>
  </si>
  <si>
    <t>21</t>
  </si>
  <si>
    <t>35</t>
  </si>
  <si>
    <t>38</t>
  </si>
  <si>
    <t>43</t>
  </si>
  <si>
    <t>44</t>
  </si>
  <si>
    <t>47</t>
  </si>
  <si>
    <t>60</t>
  </si>
  <si>
    <t>64</t>
  </si>
  <si>
    <t>71</t>
  </si>
  <si>
    <t>72</t>
  </si>
  <si>
    <t>82</t>
  </si>
  <si>
    <t>86</t>
  </si>
  <si>
    <t>87</t>
  </si>
  <si>
    <t>92</t>
  </si>
  <si>
    <t>93</t>
  </si>
  <si>
    <t>97</t>
  </si>
  <si>
    <t>102</t>
  </si>
  <si>
    <t>103</t>
  </si>
  <si>
    <t>Transferuri voluntare,  altele decat subventiile (cod 37.02.01+37.02.50)</t>
  </si>
  <si>
    <t>37.02</t>
  </si>
  <si>
    <t>105</t>
  </si>
  <si>
    <t>119</t>
  </si>
  <si>
    <t>120</t>
  </si>
  <si>
    <t>139</t>
  </si>
  <si>
    <t>146</t>
  </si>
  <si>
    <t>148</t>
  </si>
  <si>
    <t>Cont de executie - Venituri - Bugetul local - sectiunea dezvoltare</t>
  </si>
  <si>
    <t>VENITURILE SECŢIUNII DE DEZVOLTARE - TOTAL</t>
  </si>
  <si>
    <t>7</t>
  </si>
  <si>
    <t>17</t>
  </si>
  <si>
    <t>18</t>
  </si>
  <si>
    <t>20</t>
  </si>
  <si>
    <t>37</t>
  </si>
  <si>
    <t>83</t>
  </si>
  <si>
    <t>91</t>
  </si>
  <si>
    <t>96</t>
  </si>
  <si>
    <t>108</t>
  </si>
  <si>
    <t>111</t>
  </si>
  <si>
    <t>123</t>
  </si>
  <si>
    <t>126</t>
  </si>
  <si>
    <t>130</t>
  </si>
  <si>
    <t>201</t>
  </si>
  <si>
    <t>202</t>
  </si>
  <si>
    <t>205</t>
  </si>
  <si>
    <t>206</t>
  </si>
  <si>
    <t>208</t>
  </si>
  <si>
    <t>MUNICIPIUL CÂMPULUNG MOLDOVENESC                                                     ANEXA NR. 1 LA HCL NR. _____/2025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</si>
  <si>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</si>
  <si>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</si>
  <si>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</si>
  <si>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</si>
  <si>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</si>
  <si>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</si>
  <si>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</si>
  <si>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</si>
  <si>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</si>
  <si>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 xml:space="preserve">Prevederi bugetare anuale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</si>
</sst>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0" fontId="0" fillId="0" borderId="0" xfId="0" applyAlignme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E099-F4B9-4E3F-9A67-7EA788392C9C}">
  <dimension ref="A1:T238"/>
  <sheetViews>
    <sheetView tabSelected="1" topLeftCell="A226" workbookViewId="0">
      <selection activeCell="E7" sqref="E7:E10"/>
    </sheetView>
  </sheetViews>
  <sheetFormatPr defaultRowHeight="15" x14ac:dyDescent="0.25"/>
  <cols>
    <col min="1" max="1" width="4" customWidth="1"/>
    <col min="2" max="2" width="40.42578125" customWidth="1"/>
    <col min="3" max="3" width="10.5703125" customWidth="1"/>
    <col min="4" max="5" width="14.42578125" customWidth="1"/>
    <col min="6" max="6" width="0.28515625" hidden="1" customWidth="1"/>
    <col min="7" max="8" width="14.42578125" hidden="1" customWidth="1"/>
    <col min="9" max="9" width="12.5703125" customWidth="1"/>
    <col min="10" max="11" width="14.42578125" hidden="1" customWidth="1"/>
  </cols>
  <sheetData>
    <row r="1" spans="1:11" x14ac:dyDescent="0.25">
      <c r="A1" s="11" t="s">
        <v>357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358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8.5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367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33" x14ac:dyDescent="0.25">
      <c r="A12" s="5" t="s">
        <v>20</v>
      </c>
      <c r="B12" s="5" t="s">
        <v>21</v>
      </c>
      <c r="C12" s="5" t="s">
        <v>22</v>
      </c>
      <c r="D12" s="6">
        <f>D14+D67+D70+D73+D100</f>
        <v>155438650</v>
      </c>
      <c r="E12" s="6">
        <f>E14+E67+E70+E73+E100</f>
        <v>142301590</v>
      </c>
      <c r="F12" s="6">
        <f t="shared" ref="F12:F43" si="0">G12+H12</f>
        <v>101009261</v>
      </c>
      <c r="G12" s="6">
        <f>G14+G67+G70+G73+G100</f>
        <v>7706474</v>
      </c>
      <c r="H12" s="6">
        <f>H14+H67+H70+H73+H100</f>
        <v>93302787</v>
      </c>
      <c r="I12" s="6">
        <f>I14+I67+I70+I73+I100</f>
        <v>90141020</v>
      </c>
      <c r="J12" s="6">
        <f>J14+J67+J70+J73+J100</f>
        <v>839786</v>
      </c>
      <c r="K12" s="6">
        <f t="shared" ref="K12:K43" si="1">F12-I12-J12</f>
        <v>10028455</v>
      </c>
    </row>
    <row r="13" spans="1:11" s="2" customFormat="1" ht="22.5" x14ac:dyDescent="0.25">
      <c r="A13" s="5" t="s">
        <v>23</v>
      </c>
      <c r="B13" s="5" t="s">
        <v>24</v>
      </c>
      <c r="C13" s="5" t="s">
        <v>25</v>
      </c>
      <c r="D13" s="6">
        <f>D14-D35+D67</f>
        <v>40910650</v>
      </c>
      <c r="E13" s="6">
        <f>E14-E35+E67</f>
        <v>36689490</v>
      </c>
      <c r="F13" s="6">
        <f t="shared" si="0"/>
        <v>39555106</v>
      </c>
      <c r="G13" s="6">
        <f>G14-G35+G67</f>
        <v>7706474</v>
      </c>
      <c r="H13" s="6">
        <f>H14-H35+H67</f>
        <v>31848632</v>
      </c>
      <c r="I13" s="6">
        <f>I14-I35+I67</f>
        <v>28686865</v>
      </c>
      <c r="J13" s="6">
        <f>J14-J35+J67</f>
        <v>839786</v>
      </c>
      <c r="K13" s="6">
        <f t="shared" si="1"/>
        <v>10028455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D15+D49</f>
        <v>55563570</v>
      </c>
      <c r="E14" s="6">
        <f>E15+E49</f>
        <v>48887410</v>
      </c>
      <c r="F14" s="6">
        <f t="shared" si="0"/>
        <v>50454145</v>
      </c>
      <c r="G14" s="6">
        <f>G15+G49</f>
        <v>7706474</v>
      </c>
      <c r="H14" s="6">
        <f>H15+H49</f>
        <v>42747671</v>
      </c>
      <c r="I14" s="6">
        <f>I15+I49</f>
        <v>39602528</v>
      </c>
      <c r="J14" s="6">
        <f>J15+J49</f>
        <v>839786</v>
      </c>
      <c r="K14" s="6">
        <f t="shared" si="1"/>
        <v>10011831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D16+D23+D34+D46</f>
        <v>42534000</v>
      </c>
      <c r="E15" s="6">
        <f>E16+E23+E34+E46</f>
        <v>36353700</v>
      </c>
      <c r="F15" s="6">
        <f t="shared" si="0"/>
        <v>37385325</v>
      </c>
      <c r="G15" s="6">
        <f>G16+G23+G34+G46</f>
        <v>2687875</v>
      </c>
      <c r="H15" s="6">
        <f>H16+H23+H34+H46</f>
        <v>34697450</v>
      </c>
      <c r="I15" s="6">
        <f>I16+I23+I34+I46</f>
        <v>33412824</v>
      </c>
      <c r="J15" s="6">
        <f>J16+J23+J34+J46</f>
        <v>124139</v>
      </c>
      <c r="K15" s="6">
        <f t="shared" si="1"/>
        <v>3848362</v>
      </c>
    </row>
    <row r="16" spans="1:11" s="2" customFormat="1" ht="22.5" x14ac:dyDescent="0.25">
      <c r="A16" s="5" t="s">
        <v>32</v>
      </c>
      <c r="B16" s="5" t="s">
        <v>33</v>
      </c>
      <c r="C16" s="5" t="s">
        <v>34</v>
      </c>
      <c r="D16" s="6">
        <f>+D17</f>
        <v>17778000</v>
      </c>
      <c r="E16" s="6">
        <f>+E17</f>
        <v>15308400</v>
      </c>
      <c r="F16" s="6">
        <f t="shared" si="0"/>
        <v>13161757</v>
      </c>
      <c r="G16" s="6">
        <f>+G17</f>
        <v>0</v>
      </c>
      <c r="H16" s="6">
        <f>+H17</f>
        <v>13161757</v>
      </c>
      <c r="I16" s="6">
        <f>+I17</f>
        <v>13161757</v>
      </c>
      <c r="J16" s="6">
        <f>+J17</f>
        <v>0</v>
      </c>
      <c r="K16" s="6">
        <f t="shared" si="1"/>
        <v>0</v>
      </c>
    </row>
    <row r="17" spans="1:11" s="2" customFormat="1" ht="33" x14ac:dyDescent="0.25">
      <c r="A17" s="5" t="s">
        <v>35</v>
      </c>
      <c r="B17" s="5" t="s">
        <v>36</v>
      </c>
      <c r="C17" s="5" t="s">
        <v>37</v>
      </c>
      <c r="D17" s="6">
        <f>D18+D20</f>
        <v>17778000</v>
      </c>
      <c r="E17" s="6">
        <f>E18+E20</f>
        <v>15308400</v>
      </c>
      <c r="F17" s="6">
        <f t="shared" si="0"/>
        <v>13161757</v>
      </c>
      <c r="G17" s="6">
        <f>G18+G20</f>
        <v>0</v>
      </c>
      <c r="H17" s="6">
        <f>H18+H20</f>
        <v>13161757</v>
      </c>
      <c r="I17" s="6">
        <f>I18+I20</f>
        <v>13161757</v>
      </c>
      <c r="J17" s="6">
        <f>J18+J20</f>
        <v>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f>+D19</f>
        <v>303000</v>
      </c>
      <c r="E18" s="6">
        <f>+E19</f>
        <v>250000</v>
      </c>
      <c r="F18" s="6">
        <f t="shared" si="0"/>
        <v>238400</v>
      </c>
      <c r="G18" s="6">
        <f>+G19</f>
        <v>0</v>
      </c>
      <c r="H18" s="6">
        <f>+H19</f>
        <v>238400</v>
      </c>
      <c r="I18" s="6">
        <f>+I19</f>
        <v>238400</v>
      </c>
      <c r="J18" s="6">
        <f>+J19</f>
        <v>0</v>
      </c>
      <c r="K18" s="6">
        <f t="shared" si="1"/>
        <v>0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303000</v>
      </c>
      <c r="E19" s="6">
        <v>250000</v>
      </c>
      <c r="F19" s="6">
        <f t="shared" si="0"/>
        <v>238400</v>
      </c>
      <c r="G19" s="6">
        <v>0</v>
      </c>
      <c r="H19" s="6">
        <v>238400</v>
      </c>
      <c r="I19" s="6">
        <v>238400</v>
      </c>
      <c r="J19" s="6">
        <v>0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f>D21+D22</f>
        <v>17475000</v>
      </c>
      <c r="E20" s="6">
        <f>E21+E22</f>
        <v>15058400</v>
      </c>
      <c r="F20" s="6">
        <f t="shared" si="0"/>
        <v>12923357</v>
      </c>
      <c r="G20" s="6">
        <f>G21+G22</f>
        <v>0</v>
      </c>
      <c r="H20" s="6">
        <f>H21+H22</f>
        <v>12923357</v>
      </c>
      <c r="I20" s="6">
        <f>I21+I22</f>
        <v>12923357</v>
      </c>
      <c r="J20" s="6">
        <f>J21+J22</f>
        <v>0</v>
      </c>
      <c r="K20" s="6">
        <f t="shared" si="1"/>
        <v>0</v>
      </c>
    </row>
    <row r="21" spans="1:11" s="2" customFormat="1" x14ac:dyDescent="0.25">
      <c r="A21" s="5" t="s">
        <v>47</v>
      </c>
      <c r="B21" s="5" t="s">
        <v>48</v>
      </c>
      <c r="C21" s="5" t="s">
        <v>49</v>
      </c>
      <c r="D21" s="6">
        <v>16875000</v>
      </c>
      <c r="E21" s="6">
        <v>14608400</v>
      </c>
      <c r="F21" s="6">
        <f t="shared" si="0"/>
        <v>12476328</v>
      </c>
      <c r="G21" s="6">
        <v>0</v>
      </c>
      <c r="H21" s="6">
        <v>12476328</v>
      </c>
      <c r="I21" s="6">
        <v>12476328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600000</v>
      </c>
      <c r="E22" s="6">
        <v>450000</v>
      </c>
      <c r="F22" s="6">
        <f t="shared" si="0"/>
        <v>447029</v>
      </c>
      <c r="G22" s="6">
        <v>0</v>
      </c>
      <c r="H22" s="6">
        <v>447029</v>
      </c>
      <c r="I22" s="6">
        <v>447029</v>
      </c>
      <c r="J22" s="6">
        <v>0</v>
      </c>
      <c r="K22" s="6">
        <f t="shared" si="1"/>
        <v>0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f>D24</f>
        <v>6312000</v>
      </c>
      <c r="E23" s="6">
        <f>E24</f>
        <v>5494300</v>
      </c>
      <c r="F23" s="6">
        <f t="shared" si="0"/>
        <v>8618917</v>
      </c>
      <c r="G23" s="6">
        <f>G24</f>
        <v>1910064</v>
      </c>
      <c r="H23" s="6">
        <f>H24</f>
        <v>6708853</v>
      </c>
      <c r="I23" s="6">
        <f>I24</f>
        <v>6042018</v>
      </c>
      <c r="J23" s="6">
        <f>J24</f>
        <v>82923</v>
      </c>
      <c r="K23" s="6">
        <f t="shared" si="1"/>
        <v>2493976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f>D25+D28+D32+D33</f>
        <v>6312000</v>
      </c>
      <c r="E24" s="6">
        <f>E25+E28+E32+E33</f>
        <v>5494300</v>
      </c>
      <c r="F24" s="6">
        <f t="shared" si="0"/>
        <v>8618917</v>
      </c>
      <c r="G24" s="6">
        <f>G25+G28+G32+G33</f>
        <v>1910064</v>
      </c>
      <c r="H24" s="6">
        <f>H25+H28+H32+H33</f>
        <v>6708853</v>
      </c>
      <c r="I24" s="6">
        <f>I25+I28+I32+I33</f>
        <v>6042018</v>
      </c>
      <c r="J24" s="6">
        <f>J25+J28+J32+J33</f>
        <v>82923</v>
      </c>
      <c r="K24" s="6">
        <f t="shared" si="1"/>
        <v>2493976</v>
      </c>
    </row>
    <row r="25" spans="1:11" s="2" customFormat="1" ht="22.5" x14ac:dyDescent="0.25">
      <c r="A25" s="5" t="s">
        <v>59</v>
      </c>
      <c r="B25" s="5" t="s">
        <v>60</v>
      </c>
      <c r="C25" s="5" t="s">
        <v>61</v>
      </c>
      <c r="D25" s="6">
        <f>D26+D27</f>
        <v>4250000</v>
      </c>
      <c r="E25" s="6">
        <f>E26+E27</f>
        <v>3754000</v>
      </c>
      <c r="F25" s="6">
        <f t="shared" si="0"/>
        <v>6000194</v>
      </c>
      <c r="G25" s="6">
        <f>G26+G27</f>
        <v>1364775</v>
      </c>
      <c r="H25" s="6">
        <f>H26+H27</f>
        <v>4635419</v>
      </c>
      <c r="I25" s="6">
        <f>I26+I27</f>
        <v>4191731</v>
      </c>
      <c r="J25" s="6">
        <f>J26+J27</f>
        <v>70391</v>
      </c>
      <c r="K25" s="6">
        <f t="shared" si="1"/>
        <v>1738072</v>
      </c>
    </row>
    <row r="26" spans="1:11" s="2" customFormat="1" x14ac:dyDescent="0.25">
      <c r="A26" s="5" t="s">
        <v>62</v>
      </c>
      <c r="B26" s="5" t="s">
        <v>63</v>
      </c>
      <c r="C26" s="5" t="s">
        <v>64</v>
      </c>
      <c r="D26" s="6">
        <v>1820000</v>
      </c>
      <c r="E26" s="6">
        <v>1554000</v>
      </c>
      <c r="F26" s="6">
        <f t="shared" si="0"/>
        <v>2174193</v>
      </c>
      <c r="G26" s="6">
        <v>238993</v>
      </c>
      <c r="H26" s="6">
        <v>1935200</v>
      </c>
      <c r="I26" s="6">
        <v>1725600</v>
      </c>
      <c r="J26" s="6">
        <v>20321</v>
      </c>
      <c r="K26" s="6">
        <f t="shared" si="1"/>
        <v>428272</v>
      </c>
    </row>
    <row r="27" spans="1:11" s="2" customFormat="1" x14ac:dyDescent="0.25">
      <c r="A27" s="5" t="s">
        <v>65</v>
      </c>
      <c r="B27" s="5" t="s">
        <v>66</v>
      </c>
      <c r="C27" s="5" t="s">
        <v>67</v>
      </c>
      <c r="D27" s="6">
        <v>2430000</v>
      </c>
      <c r="E27" s="6">
        <v>2200000</v>
      </c>
      <c r="F27" s="6">
        <f t="shared" si="0"/>
        <v>3826001</v>
      </c>
      <c r="G27" s="6">
        <v>1125782</v>
      </c>
      <c r="H27" s="6">
        <v>2700219</v>
      </c>
      <c r="I27" s="6">
        <v>2466131</v>
      </c>
      <c r="J27" s="6">
        <v>50070</v>
      </c>
      <c r="K27" s="6">
        <f t="shared" si="1"/>
        <v>1309800</v>
      </c>
    </row>
    <row r="28" spans="1:11" s="2" customFormat="1" ht="22.5" x14ac:dyDescent="0.25">
      <c r="A28" s="5" t="s">
        <v>68</v>
      </c>
      <c r="B28" s="5" t="s">
        <v>69</v>
      </c>
      <c r="C28" s="5" t="s">
        <v>70</v>
      </c>
      <c r="D28" s="6">
        <f>D29+D30+D31</f>
        <v>1617000</v>
      </c>
      <c r="E28" s="6">
        <f>E29+E30+E31</f>
        <v>1375300</v>
      </c>
      <c r="F28" s="6">
        <f t="shared" si="0"/>
        <v>2125540</v>
      </c>
      <c r="G28" s="6">
        <f>G29+G30+G31</f>
        <v>458552</v>
      </c>
      <c r="H28" s="6">
        <f>H29+H30+H31</f>
        <v>1666988</v>
      </c>
      <c r="I28" s="6">
        <f>I29+I30+I31</f>
        <v>1446162</v>
      </c>
      <c r="J28" s="6">
        <f>J29+J30+J31</f>
        <v>6992</v>
      </c>
      <c r="K28" s="6">
        <f t="shared" si="1"/>
        <v>672386</v>
      </c>
    </row>
    <row r="29" spans="1:11" s="2" customFormat="1" ht="22.5" x14ac:dyDescent="0.25">
      <c r="A29" s="5" t="s">
        <v>71</v>
      </c>
      <c r="B29" s="5" t="s">
        <v>72</v>
      </c>
      <c r="C29" s="5" t="s">
        <v>73</v>
      </c>
      <c r="D29" s="6">
        <v>1020000</v>
      </c>
      <c r="E29" s="6">
        <v>899300</v>
      </c>
      <c r="F29" s="6">
        <f t="shared" si="0"/>
        <v>1216804</v>
      </c>
      <c r="G29" s="6">
        <v>168048</v>
      </c>
      <c r="H29" s="6">
        <v>1048756</v>
      </c>
      <c r="I29" s="6">
        <v>929492</v>
      </c>
      <c r="J29" s="6">
        <v>6992</v>
      </c>
      <c r="K29" s="6">
        <f t="shared" si="1"/>
        <v>280320</v>
      </c>
    </row>
    <row r="30" spans="1:11" s="2" customFormat="1" ht="22.5" x14ac:dyDescent="0.25">
      <c r="A30" s="5" t="s">
        <v>74</v>
      </c>
      <c r="B30" s="5" t="s">
        <v>75</v>
      </c>
      <c r="C30" s="5" t="s">
        <v>76</v>
      </c>
      <c r="D30" s="6">
        <v>241000</v>
      </c>
      <c r="E30" s="6">
        <v>200000</v>
      </c>
      <c r="F30" s="6">
        <f t="shared" si="0"/>
        <v>475246</v>
      </c>
      <c r="G30" s="6">
        <v>212822</v>
      </c>
      <c r="H30" s="6">
        <v>262424</v>
      </c>
      <c r="I30" s="6">
        <v>216233</v>
      </c>
      <c r="J30" s="6">
        <v>0</v>
      </c>
      <c r="K30" s="6">
        <f t="shared" si="1"/>
        <v>259013</v>
      </c>
    </row>
    <row r="31" spans="1:11" s="2" customFormat="1" x14ac:dyDescent="0.25">
      <c r="A31" s="5" t="s">
        <v>77</v>
      </c>
      <c r="B31" s="5" t="s">
        <v>78</v>
      </c>
      <c r="C31" s="5" t="s">
        <v>79</v>
      </c>
      <c r="D31" s="6">
        <v>356000</v>
      </c>
      <c r="E31" s="6">
        <v>276000</v>
      </c>
      <c r="F31" s="6">
        <f t="shared" si="0"/>
        <v>433490</v>
      </c>
      <c r="G31" s="6">
        <v>77682</v>
      </c>
      <c r="H31" s="6">
        <v>355808</v>
      </c>
      <c r="I31" s="6">
        <v>300437</v>
      </c>
      <c r="J31" s="6">
        <v>0</v>
      </c>
      <c r="K31" s="6">
        <f t="shared" si="1"/>
        <v>133053</v>
      </c>
    </row>
    <row r="32" spans="1:11" s="2" customFormat="1" x14ac:dyDescent="0.25">
      <c r="A32" s="5" t="s">
        <v>80</v>
      </c>
      <c r="B32" s="5" t="s">
        <v>81</v>
      </c>
      <c r="C32" s="5" t="s">
        <v>82</v>
      </c>
      <c r="D32" s="6">
        <v>240000</v>
      </c>
      <c r="E32" s="6">
        <v>185000</v>
      </c>
      <c r="F32" s="6">
        <f t="shared" si="0"/>
        <v>242802</v>
      </c>
      <c r="G32" s="6">
        <v>39732</v>
      </c>
      <c r="H32" s="6">
        <v>203070</v>
      </c>
      <c r="I32" s="6">
        <v>218804</v>
      </c>
      <c r="J32" s="6">
        <v>3589</v>
      </c>
      <c r="K32" s="6">
        <f t="shared" si="1"/>
        <v>20409</v>
      </c>
    </row>
    <row r="33" spans="1:11" s="2" customFormat="1" x14ac:dyDescent="0.25">
      <c r="A33" s="5" t="s">
        <v>83</v>
      </c>
      <c r="B33" s="5" t="s">
        <v>84</v>
      </c>
      <c r="C33" s="5" t="s">
        <v>85</v>
      </c>
      <c r="D33" s="6">
        <v>205000</v>
      </c>
      <c r="E33" s="6">
        <v>180000</v>
      </c>
      <c r="F33" s="6">
        <f t="shared" si="0"/>
        <v>250381</v>
      </c>
      <c r="G33" s="6">
        <v>47005</v>
      </c>
      <c r="H33" s="6">
        <v>203376</v>
      </c>
      <c r="I33" s="6">
        <v>185321</v>
      </c>
      <c r="J33" s="6">
        <v>1951</v>
      </c>
      <c r="K33" s="6">
        <f t="shared" si="1"/>
        <v>63109</v>
      </c>
    </row>
    <row r="34" spans="1:11" s="2" customFormat="1" ht="22.5" x14ac:dyDescent="0.25">
      <c r="A34" s="5" t="s">
        <v>86</v>
      </c>
      <c r="B34" s="5" t="s">
        <v>87</v>
      </c>
      <c r="C34" s="5" t="s">
        <v>88</v>
      </c>
      <c r="D34" s="6">
        <f>D35+D38+D40</f>
        <v>18444000</v>
      </c>
      <c r="E34" s="6">
        <f>E35+E38+E40</f>
        <v>15551000</v>
      </c>
      <c r="F34" s="6">
        <f t="shared" si="0"/>
        <v>15604147</v>
      </c>
      <c r="G34" s="6">
        <f>G35+G38+G40</f>
        <v>777378</v>
      </c>
      <c r="H34" s="6">
        <f>H35+H38+H40</f>
        <v>14826769</v>
      </c>
      <c r="I34" s="6">
        <f>I35+I38+I40</f>
        <v>14209049</v>
      </c>
      <c r="J34" s="6">
        <f>J35+J38+J40</f>
        <v>41216</v>
      </c>
      <c r="K34" s="6">
        <f t="shared" si="1"/>
        <v>1353882</v>
      </c>
    </row>
    <row r="35" spans="1:11" s="2" customFormat="1" ht="22.5" x14ac:dyDescent="0.25">
      <c r="A35" s="5" t="s">
        <v>89</v>
      </c>
      <c r="B35" s="5" t="s">
        <v>90</v>
      </c>
      <c r="C35" s="5" t="s">
        <v>91</v>
      </c>
      <c r="D35" s="6">
        <f>+D36+D37</f>
        <v>15621000</v>
      </c>
      <c r="E35" s="6">
        <f>+E36+E37</f>
        <v>13166000</v>
      </c>
      <c r="F35" s="6">
        <f t="shared" si="0"/>
        <v>11909294</v>
      </c>
      <c r="G35" s="6">
        <f>+G36+G37</f>
        <v>0</v>
      </c>
      <c r="H35" s="6">
        <f>+H36+H37</f>
        <v>11909294</v>
      </c>
      <c r="I35" s="6">
        <f>+I36+I37</f>
        <v>11909294</v>
      </c>
      <c r="J35" s="6">
        <f>+J36+J37</f>
        <v>0</v>
      </c>
      <c r="K35" s="6">
        <f t="shared" si="1"/>
        <v>0</v>
      </c>
    </row>
    <row r="36" spans="1:11" s="2" customFormat="1" ht="43.5" x14ac:dyDescent="0.25">
      <c r="A36" s="5" t="s">
        <v>92</v>
      </c>
      <c r="B36" s="5" t="s">
        <v>93</v>
      </c>
      <c r="C36" s="5" t="s">
        <v>94</v>
      </c>
      <c r="D36" s="6">
        <v>10511000</v>
      </c>
      <c r="E36" s="6">
        <v>8056000</v>
      </c>
      <c r="F36" s="6">
        <f t="shared" si="0"/>
        <v>7218065</v>
      </c>
      <c r="G36" s="6">
        <v>0</v>
      </c>
      <c r="H36" s="6">
        <v>7218065</v>
      </c>
      <c r="I36" s="6">
        <v>7218065</v>
      </c>
      <c r="J36" s="6">
        <v>0</v>
      </c>
      <c r="K36" s="6">
        <f t="shared" si="1"/>
        <v>0</v>
      </c>
    </row>
    <row r="37" spans="1:11" s="2" customFormat="1" ht="22.5" x14ac:dyDescent="0.25">
      <c r="A37" s="5" t="s">
        <v>95</v>
      </c>
      <c r="B37" s="5" t="s">
        <v>96</v>
      </c>
      <c r="C37" s="5" t="s">
        <v>97</v>
      </c>
      <c r="D37" s="6">
        <v>5110000</v>
      </c>
      <c r="E37" s="6">
        <v>5110000</v>
      </c>
      <c r="F37" s="6">
        <f t="shared" si="0"/>
        <v>4691229</v>
      </c>
      <c r="G37" s="6">
        <v>0</v>
      </c>
      <c r="H37" s="6">
        <v>4691229</v>
      </c>
      <c r="I37" s="6">
        <v>4691229</v>
      </c>
      <c r="J37" s="6">
        <v>0</v>
      </c>
      <c r="K37" s="6">
        <f t="shared" si="1"/>
        <v>0</v>
      </c>
    </row>
    <row r="38" spans="1:11" s="2" customFormat="1" ht="22.5" x14ac:dyDescent="0.25">
      <c r="A38" s="5" t="s">
        <v>98</v>
      </c>
      <c r="B38" s="5" t="s">
        <v>99</v>
      </c>
      <c r="C38" s="5" t="s">
        <v>100</v>
      </c>
      <c r="D38" s="6">
        <f>D39</f>
        <v>1000</v>
      </c>
      <c r="E38" s="6">
        <f>E39</f>
        <v>1000</v>
      </c>
      <c r="F38" s="6">
        <f t="shared" si="0"/>
        <v>677</v>
      </c>
      <c r="G38" s="6">
        <f>G39</f>
        <v>0</v>
      </c>
      <c r="H38" s="6">
        <f>H39</f>
        <v>677</v>
      </c>
      <c r="I38" s="6">
        <f>I39</f>
        <v>677</v>
      </c>
      <c r="J38" s="6">
        <f>J39</f>
        <v>0</v>
      </c>
      <c r="K38" s="6">
        <f t="shared" si="1"/>
        <v>0</v>
      </c>
    </row>
    <row r="39" spans="1:11" s="2" customFormat="1" x14ac:dyDescent="0.25">
      <c r="A39" s="5" t="s">
        <v>101</v>
      </c>
      <c r="B39" s="5" t="s">
        <v>102</v>
      </c>
      <c r="C39" s="5" t="s">
        <v>103</v>
      </c>
      <c r="D39" s="6">
        <v>1000</v>
      </c>
      <c r="E39" s="6">
        <v>1000</v>
      </c>
      <c r="F39" s="6">
        <f t="shared" si="0"/>
        <v>677</v>
      </c>
      <c r="G39" s="6">
        <v>0</v>
      </c>
      <c r="H39" s="6">
        <v>677</v>
      </c>
      <c r="I39" s="6">
        <v>677</v>
      </c>
      <c r="J39" s="6">
        <v>0</v>
      </c>
      <c r="K39" s="6">
        <f t="shared" si="1"/>
        <v>0</v>
      </c>
    </row>
    <row r="40" spans="1:11" s="2" customFormat="1" ht="33" x14ac:dyDescent="0.25">
      <c r="A40" s="5" t="s">
        <v>104</v>
      </c>
      <c r="B40" s="5" t="s">
        <v>105</v>
      </c>
      <c r="C40" s="5" t="s">
        <v>106</v>
      </c>
      <c r="D40" s="6">
        <f>D41+D44+D45</f>
        <v>2822000</v>
      </c>
      <c r="E40" s="6">
        <f>E41+E44+E45</f>
        <v>2384000</v>
      </c>
      <c r="F40" s="6">
        <f t="shared" si="0"/>
        <v>3694176</v>
      </c>
      <c r="G40" s="6">
        <f>G41+G44+G45</f>
        <v>777378</v>
      </c>
      <c r="H40" s="6">
        <f>H41+H44+H45</f>
        <v>2916798</v>
      </c>
      <c r="I40" s="6">
        <f>I41+I44+I45</f>
        <v>2299078</v>
      </c>
      <c r="J40" s="6">
        <f>J41+J44+J45</f>
        <v>41216</v>
      </c>
      <c r="K40" s="6">
        <f t="shared" si="1"/>
        <v>1353882</v>
      </c>
    </row>
    <row r="41" spans="1:11" s="2" customFormat="1" ht="22.5" x14ac:dyDescent="0.25">
      <c r="A41" s="5" t="s">
        <v>107</v>
      </c>
      <c r="B41" s="5" t="s">
        <v>108</v>
      </c>
      <c r="C41" s="5" t="s">
        <v>109</v>
      </c>
      <c r="D41" s="6">
        <f>D42+D43</f>
        <v>1999000</v>
      </c>
      <c r="E41" s="6">
        <f>E42+E43</f>
        <v>1730000</v>
      </c>
      <c r="F41" s="6">
        <f t="shared" si="0"/>
        <v>2952707</v>
      </c>
      <c r="G41" s="6">
        <f>G42+G43</f>
        <v>690601</v>
      </c>
      <c r="H41" s="6">
        <f>H42+H43</f>
        <v>2262106</v>
      </c>
      <c r="I41" s="6">
        <f>I42+I43</f>
        <v>1736352</v>
      </c>
      <c r="J41" s="6">
        <f>J42+J43</f>
        <v>30174</v>
      </c>
      <c r="K41" s="6">
        <f t="shared" si="1"/>
        <v>1186181</v>
      </c>
    </row>
    <row r="42" spans="1:11" s="2" customFormat="1" ht="22.5" x14ac:dyDescent="0.25">
      <c r="A42" s="5" t="s">
        <v>110</v>
      </c>
      <c r="B42" s="5" t="s">
        <v>111</v>
      </c>
      <c r="C42" s="5" t="s">
        <v>112</v>
      </c>
      <c r="D42" s="6">
        <v>1541000</v>
      </c>
      <c r="E42" s="6">
        <v>1350000</v>
      </c>
      <c r="F42" s="6">
        <f t="shared" si="0"/>
        <v>2328655</v>
      </c>
      <c r="G42" s="6">
        <v>549671</v>
      </c>
      <c r="H42" s="6">
        <v>1778984</v>
      </c>
      <c r="I42" s="6">
        <v>1340725</v>
      </c>
      <c r="J42" s="6">
        <v>16840</v>
      </c>
      <c r="K42" s="6">
        <f t="shared" si="1"/>
        <v>971090</v>
      </c>
    </row>
    <row r="43" spans="1:11" s="2" customFormat="1" ht="22.5" x14ac:dyDescent="0.25">
      <c r="A43" s="5" t="s">
        <v>113</v>
      </c>
      <c r="B43" s="5" t="s">
        <v>114</v>
      </c>
      <c r="C43" s="5" t="s">
        <v>115</v>
      </c>
      <c r="D43" s="6">
        <v>458000</v>
      </c>
      <c r="E43" s="6">
        <v>380000</v>
      </c>
      <c r="F43" s="6">
        <f t="shared" si="0"/>
        <v>624052</v>
      </c>
      <c r="G43" s="6">
        <v>140930</v>
      </c>
      <c r="H43" s="6">
        <v>483122</v>
      </c>
      <c r="I43" s="6">
        <v>395627</v>
      </c>
      <c r="J43" s="6">
        <v>13334</v>
      </c>
      <c r="K43" s="6">
        <f t="shared" si="1"/>
        <v>215091</v>
      </c>
    </row>
    <row r="44" spans="1:11" s="2" customFormat="1" ht="22.5" x14ac:dyDescent="0.25">
      <c r="A44" s="5" t="s">
        <v>116</v>
      </c>
      <c r="B44" s="5" t="s">
        <v>117</v>
      </c>
      <c r="C44" s="5" t="s">
        <v>118</v>
      </c>
      <c r="D44" s="6">
        <v>708000</v>
      </c>
      <c r="E44" s="6">
        <v>570000</v>
      </c>
      <c r="F44" s="6">
        <f t="shared" ref="F44:F75" si="2">G44+H44</f>
        <v>606242</v>
      </c>
      <c r="G44" s="6">
        <v>70022</v>
      </c>
      <c r="H44" s="6">
        <v>536220</v>
      </c>
      <c r="I44" s="6">
        <v>455963</v>
      </c>
      <c r="J44" s="6">
        <v>9950</v>
      </c>
      <c r="K44" s="6">
        <f t="shared" ref="K44:K75" si="3">F44-I44-J44</f>
        <v>140329</v>
      </c>
    </row>
    <row r="45" spans="1:11" s="2" customFormat="1" ht="33" x14ac:dyDescent="0.25">
      <c r="A45" s="5" t="s">
        <v>119</v>
      </c>
      <c r="B45" s="5" t="s">
        <v>120</v>
      </c>
      <c r="C45" s="5" t="s">
        <v>121</v>
      </c>
      <c r="D45" s="6">
        <v>115000</v>
      </c>
      <c r="E45" s="6">
        <v>84000</v>
      </c>
      <c r="F45" s="6">
        <f t="shared" si="2"/>
        <v>135227</v>
      </c>
      <c r="G45" s="6">
        <v>16755</v>
      </c>
      <c r="H45" s="6">
        <v>118472</v>
      </c>
      <c r="I45" s="6">
        <v>106763</v>
      </c>
      <c r="J45" s="6">
        <v>1092</v>
      </c>
      <c r="K45" s="6">
        <f t="shared" si="3"/>
        <v>27372</v>
      </c>
    </row>
    <row r="46" spans="1:11" s="2" customFormat="1" ht="22.5" x14ac:dyDescent="0.25">
      <c r="A46" s="5" t="s">
        <v>122</v>
      </c>
      <c r="B46" s="5" t="s">
        <v>123</v>
      </c>
      <c r="C46" s="5" t="s">
        <v>124</v>
      </c>
      <c r="D46" s="6">
        <f>D47</f>
        <v>0</v>
      </c>
      <c r="E46" s="6">
        <f>E47</f>
        <v>0</v>
      </c>
      <c r="F46" s="6">
        <f t="shared" si="2"/>
        <v>504</v>
      </c>
      <c r="G46" s="6">
        <f t="shared" ref="G46:J47" si="4">G47</f>
        <v>433</v>
      </c>
      <c r="H46" s="6">
        <f t="shared" si="4"/>
        <v>71</v>
      </c>
      <c r="I46" s="6">
        <f t="shared" si="4"/>
        <v>0</v>
      </c>
      <c r="J46" s="6">
        <f t="shared" si="4"/>
        <v>0</v>
      </c>
      <c r="K46" s="6">
        <f t="shared" si="3"/>
        <v>504</v>
      </c>
    </row>
    <row r="47" spans="1:11" s="2" customFormat="1" x14ac:dyDescent="0.25">
      <c r="A47" s="5" t="s">
        <v>125</v>
      </c>
      <c r="B47" s="5" t="s">
        <v>126</v>
      </c>
      <c r="C47" s="5" t="s">
        <v>127</v>
      </c>
      <c r="D47" s="6">
        <f>D48</f>
        <v>0</v>
      </c>
      <c r="E47" s="6">
        <f>E48</f>
        <v>0</v>
      </c>
      <c r="F47" s="6">
        <f t="shared" si="2"/>
        <v>504</v>
      </c>
      <c r="G47" s="6">
        <f t="shared" si="4"/>
        <v>433</v>
      </c>
      <c r="H47" s="6">
        <f t="shared" si="4"/>
        <v>71</v>
      </c>
      <c r="I47" s="6">
        <f t="shared" si="4"/>
        <v>0</v>
      </c>
      <c r="J47" s="6">
        <f t="shared" si="4"/>
        <v>0</v>
      </c>
      <c r="K47" s="6">
        <f t="shared" si="3"/>
        <v>504</v>
      </c>
    </row>
    <row r="48" spans="1:11" s="2" customFormat="1" x14ac:dyDescent="0.25">
      <c r="A48" s="5" t="s">
        <v>128</v>
      </c>
      <c r="B48" s="5" t="s">
        <v>129</v>
      </c>
      <c r="C48" s="5" t="s">
        <v>130</v>
      </c>
      <c r="D48" s="6">
        <v>0</v>
      </c>
      <c r="E48" s="6">
        <v>0</v>
      </c>
      <c r="F48" s="6">
        <f t="shared" si="2"/>
        <v>504</v>
      </c>
      <c r="G48" s="6">
        <v>433</v>
      </c>
      <c r="H48" s="6">
        <v>71</v>
      </c>
      <c r="I48" s="6">
        <v>0</v>
      </c>
      <c r="J48" s="6">
        <v>0</v>
      </c>
      <c r="K48" s="6">
        <f t="shared" si="3"/>
        <v>504</v>
      </c>
    </row>
    <row r="49" spans="1:11" s="2" customFormat="1" x14ac:dyDescent="0.25">
      <c r="A49" s="5" t="s">
        <v>131</v>
      </c>
      <c r="B49" s="5" t="s">
        <v>132</v>
      </c>
      <c r="C49" s="5" t="s">
        <v>133</v>
      </c>
      <c r="D49" s="6">
        <f>D50+D54</f>
        <v>13029570</v>
      </c>
      <c r="E49" s="6">
        <f>E50+E54</f>
        <v>12533710</v>
      </c>
      <c r="F49" s="6">
        <f t="shared" si="2"/>
        <v>13068820</v>
      </c>
      <c r="G49" s="6">
        <f>G50+G54</f>
        <v>5018599</v>
      </c>
      <c r="H49" s="6">
        <f>H50+H54</f>
        <v>8050221</v>
      </c>
      <c r="I49" s="6">
        <f>I50+I54</f>
        <v>6189704</v>
      </c>
      <c r="J49" s="6">
        <f>J50+J54</f>
        <v>715647</v>
      </c>
      <c r="K49" s="6">
        <f t="shared" si="3"/>
        <v>6163469</v>
      </c>
    </row>
    <row r="50" spans="1:11" s="2" customFormat="1" ht="22.5" x14ac:dyDescent="0.25">
      <c r="A50" s="5" t="s">
        <v>134</v>
      </c>
      <c r="B50" s="5" t="s">
        <v>135</v>
      </c>
      <c r="C50" s="5" t="s">
        <v>136</v>
      </c>
      <c r="D50" s="6">
        <f>D51</f>
        <v>2060000</v>
      </c>
      <c r="E50" s="6">
        <f>E51</f>
        <v>2060000</v>
      </c>
      <c r="F50" s="6">
        <f t="shared" si="2"/>
        <v>3594805</v>
      </c>
      <c r="G50" s="6">
        <f>G51</f>
        <v>1696648</v>
      </c>
      <c r="H50" s="6">
        <f>H51</f>
        <v>1898157</v>
      </c>
      <c r="I50" s="6">
        <f>I51</f>
        <v>1608918</v>
      </c>
      <c r="J50" s="6">
        <f>J51</f>
        <v>137958</v>
      </c>
      <c r="K50" s="6">
        <f t="shared" si="3"/>
        <v>1847929</v>
      </c>
    </row>
    <row r="51" spans="1:11" s="2" customFormat="1" ht="22.5" x14ac:dyDescent="0.25">
      <c r="A51" s="5" t="s">
        <v>137</v>
      </c>
      <c r="B51" s="5" t="s">
        <v>138</v>
      </c>
      <c r="C51" s="5" t="s">
        <v>139</v>
      </c>
      <c r="D51" s="6">
        <f>+D52</f>
        <v>2060000</v>
      </c>
      <c r="E51" s="6">
        <f>+E52</f>
        <v>2060000</v>
      </c>
      <c r="F51" s="6">
        <f t="shared" si="2"/>
        <v>3594805</v>
      </c>
      <c r="G51" s="6">
        <f t="shared" ref="G51:J52" si="5">+G52</f>
        <v>1696648</v>
      </c>
      <c r="H51" s="6">
        <f t="shared" si="5"/>
        <v>1898157</v>
      </c>
      <c r="I51" s="6">
        <f t="shared" si="5"/>
        <v>1608918</v>
      </c>
      <c r="J51" s="6">
        <f t="shared" si="5"/>
        <v>137958</v>
      </c>
      <c r="K51" s="6">
        <f t="shared" si="3"/>
        <v>1847929</v>
      </c>
    </row>
    <row r="52" spans="1:11" s="2" customFormat="1" x14ac:dyDescent="0.25">
      <c r="A52" s="5" t="s">
        <v>140</v>
      </c>
      <c r="B52" s="5" t="s">
        <v>141</v>
      </c>
      <c r="C52" s="5" t="s">
        <v>142</v>
      </c>
      <c r="D52" s="6">
        <f>+D53</f>
        <v>2060000</v>
      </c>
      <c r="E52" s="6">
        <f>+E53</f>
        <v>2060000</v>
      </c>
      <c r="F52" s="6">
        <f t="shared" si="2"/>
        <v>3594805</v>
      </c>
      <c r="G52" s="6">
        <f t="shared" si="5"/>
        <v>1696648</v>
      </c>
      <c r="H52" s="6">
        <f t="shared" si="5"/>
        <v>1898157</v>
      </c>
      <c r="I52" s="6">
        <f t="shared" si="5"/>
        <v>1608918</v>
      </c>
      <c r="J52" s="6">
        <f t="shared" si="5"/>
        <v>137958</v>
      </c>
      <c r="K52" s="6">
        <f t="shared" si="3"/>
        <v>1847929</v>
      </c>
    </row>
    <row r="53" spans="1:11" s="2" customFormat="1" ht="22.5" x14ac:dyDescent="0.25">
      <c r="A53" s="5" t="s">
        <v>143</v>
      </c>
      <c r="B53" s="5" t="s">
        <v>144</v>
      </c>
      <c r="C53" s="5" t="s">
        <v>145</v>
      </c>
      <c r="D53" s="6">
        <v>2060000</v>
      </c>
      <c r="E53" s="6">
        <v>2060000</v>
      </c>
      <c r="F53" s="6">
        <f t="shared" si="2"/>
        <v>3594805</v>
      </c>
      <c r="G53" s="6">
        <v>1696648</v>
      </c>
      <c r="H53" s="6">
        <v>1898157</v>
      </c>
      <c r="I53" s="6">
        <v>1608918</v>
      </c>
      <c r="J53" s="6">
        <v>137958</v>
      </c>
      <c r="K53" s="6">
        <f t="shared" si="3"/>
        <v>1847929</v>
      </c>
    </row>
    <row r="54" spans="1:11" s="2" customFormat="1" ht="22.5" x14ac:dyDescent="0.25">
      <c r="A54" s="5" t="s">
        <v>146</v>
      </c>
      <c r="B54" s="5" t="s">
        <v>147</v>
      </c>
      <c r="C54" s="5" t="s">
        <v>148</v>
      </c>
      <c r="D54" s="6">
        <f>D55+D58+D62</f>
        <v>10969570</v>
      </c>
      <c r="E54" s="6">
        <f>E55+E58+E62</f>
        <v>10473710</v>
      </c>
      <c r="F54" s="6">
        <f t="shared" si="2"/>
        <v>9474015</v>
      </c>
      <c r="G54" s="6">
        <f>G55+G58+G62</f>
        <v>3321951</v>
      </c>
      <c r="H54" s="6">
        <f>H55+H58+H62</f>
        <v>6152064</v>
      </c>
      <c r="I54" s="6">
        <f>I55+I58+I62</f>
        <v>4580786</v>
      </c>
      <c r="J54" s="6">
        <f>J55+J58+J62</f>
        <v>577689</v>
      </c>
      <c r="K54" s="6">
        <f t="shared" si="3"/>
        <v>4315540</v>
      </c>
    </row>
    <row r="55" spans="1:11" s="2" customFormat="1" ht="43.5" x14ac:dyDescent="0.25">
      <c r="A55" s="5" t="s">
        <v>149</v>
      </c>
      <c r="B55" s="5" t="s">
        <v>150</v>
      </c>
      <c r="C55" s="5" t="s">
        <v>151</v>
      </c>
      <c r="D55" s="6">
        <f>D56+D57</f>
        <v>7128070</v>
      </c>
      <c r="E55" s="6">
        <f>E56+E57</f>
        <v>6814210</v>
      </c>
      <c r="F55" s="6">
        <f t="shared" si="2"/>
        <v>3785984</v>
      </c>
      <c r="G55" s="6">
        <f>G56+G57</f>
        <v>652554</v>
      </c>
      <c r="H55" s="6">
        <f>H56+H57</f>
        <v>3133430</v>
      </c>
      <c r="I55" s="6">
        <f>I56+I57</f>
        <v>2887003</v>
      </c>
      <c r="J55" s="6">
        <f>J56+J57</f>
        <v>30177</v>
      </c>
      <c r="K55" s="6">
        <f t="shared" si="3"/>
        <v>868804</v>
      </c>
    </row>
    <row r="56" spans="1:11" s="2" customFormat="1" x14ac:dyDescent="0.25">
      <c r="A56" s="5" t="s">
        <v>152</v>
      </c>
      <c r="B56" s="5" t="s">
        <v>153</v>
      </c>
      <c r="C56" s="5" t="s">
        <v>154</v>
      </c>
      <c r="D56" s="6">
        <v>60000</v>
      </c>
      <c r="E56" s="6">
        <v>45000</v>
      </c>
      <c r="F56" s="6">
        <f t="shared" si="2"/>
        <v>19677</v>
      </c>
      <c r="G56" s="6">
        <v>0</v>
      </c>
      <c r="H56" s="6">
        <v>19677</v>
      </c>
      <c r="I56" s="6">
        <v>19677</v>
      </c>
      <c r="J56" s="6">
        <v>0</v>
      </c>
      <c r="K56" s="6">
        <f t="shared" si="3"/>
        <v>0</v>
      </c>
    </row>
    <row r="57" spans="1:11" s="2" customFormat="1" ht="22.5" x14ac:dyDescent="0.25">
      <c r="A57" s="5" t="s">
        <v>155</v>
      </c>
      <c r="B57" s="5" t="s">
        <v>156</v>
      </c>
      <c r="C57" s="5" t="s">
        <v>157</v>
      </c>
      <c r="D57" s="6">
        <v>7068070</v>
      </c>
      <c r="E57" s="6">
        <v>6769210</v>
      </c>
      <c r="F57" s="6">
        <f t="shared" si="2"/>
        <v>3766307</v>
      </c>
      <c r="G57" s="6">
        <v>652554</v>
      </c>
      <c r="H57" s="6">
        <v>3113753</v>
      </c>
      <c r="I57" s="6">
        <v>2867326</v>
      </c>
      <c r="J57" s="6">
        <v>30177</v>
      </c>
      <c r="K57" s="6">
        <f t="shared" si="3"/>
        <v>868804</v>
      </c>
    </row>
    <row r="58" spans="1:11" s="2" customFormat="1" ht="22.5" x14ac:dyDescent="0.25">
      <c r="A58" s="5" t="s">
        <v>158</v>
      </c>
      <c r="B58" s="5" t="s">
        <v>159</v>
      </c>
      <c r="C58" s="5" t="s">
        <v>160</v>
      </c>
      <c r="D58" s="6">
        <f>D59+D61</f>
        <v>808500</v>
      </c>
      <c r="E58" s="6">
        <f>E59+E61</f>
        <v>636500</v>
      </c>
      <c r="F58" s="6">
        <f t="shared" si="2"/>
        <v>2526063</v>
      </c>
      <c r="G58" s="6">
        <f>G59+G61</f>
        <v>1688951</v>
      </c>
      <c r="H58" s="6">
        <f>H59+H61</f>
        <v>837112</v>
      </c>
      <c r="I58" s="6">
        <f>I59+I61</f>
        <v>559900</v>
      </c>
      <c r="J58" s="6">
        <f>J59+J61</f>
        <v>167320</v>
      </c>
      <c r="K58" s="6">
        <f t="shared" si="3"/>
        <v>1798843</v>
      </c>
    </row>
    <row r="59" spans="1:11" s="2" customFormat="1" ht="22.5" x14ac:dyDescent="0.25">
      <c r="A59" s="5" t="s">
        <v>161</v>
      </c>
      <c r="B59" s="5" t="s">
        <v>162</v>
      </c>
      <c r="C59" s="5" t="s">
        <v>163</v>
      </c>
      <c r="D59" s="6">
        <f>D60</f>
        <v>802000</v>
      </c>
      <c r="E59" s="6">
        <f>E60</f>
        <v>630000</v>
      </c>
      <c r="F59" s="6">
        <f t="shared" si="2"/>
        <v>2519564</v>
      </c>
      <c r="G59" s="6">
        <f>G60</f>
        <v>1682452</v>
      </c>
      <c r="H59" s="6">
        <f>H60</f>
        <v>837112</v>
      </c>
      <c r="I59" s="6">
        <f>I60</f>
        <v>553603</v>
      </c>
      <c r="J59" s="6">
        <f>J60</f>
        <v>167118</v>
      </c>
      <c r="K59" s="6">
        <f t="shared" si="3"/>
        <v>1798843</v>
      </c>
    </row>
    <row r="60" spans="1:11" s="2" customFormat="1" ht="22.5" x14ac:dyDescent="0.25">
      <c r="A60" s="5" t="s">
        <v>164</v>
      </c>
      <c r="B60" s="5" t="s">
        <v>165</v>
      </c>
      <c r="C60" s="5" t="s">
        <v>166</v>
      </c>
      <c r="D60" s="6">
        <v>802000</v>
      </c>
      <c r="E60" s="6">
        <v>630000</v>
      </c>
      <c r="F60" s="6">
        <f t="shared" si="2"/>
        <v>2519564</v>
      </c>
      <c r="G60" s="6">
        <v>1682452</v>
      </c>
      <c r="H60" s="6">
        <v>837112</v>
      </c>
      <c r="I60" s="6">
        <v>553603</v>
      </c>
      <c r="J60" s="6">
        <v>167118</v>
      </c>
      <c r="K60" s="6">
        <f t="shared" si="3"/>
        <v>1798843</v>
      </c>
    </row>
    <row r="61" spans="1:11" s="2" customFormat="1" x14ac:dyDescent="0.25">
      <c r="A61" s="5" t="s">
        <v>167</v>
      </c>
      <c r="B61" s="5" t="s">
        <v>168</v>
      </c>
      <c r="C61" s="5" t="s">
        <v>169</v>
      </c>
      <c r="D61" s="6">
        <v>6500</v>
      </c>
      <c r="E61" s="6">
        <v>6500</v>
      </c>
      <c r="F61" s="6">
        <f t="shared" si="2"/>
        <v>6499</v>
      </c>
      <c r="G61" s="6">
        <v>6499</v>
      </c>
      <c r="H61" s="6">
        <v>0</v>
      </c>
      <c r="I61" s="6">
        <v>6297</v>
      </c>
      <c r="J61" s="6">
        <v>202</v>
      </c>
      <c r="K61" s="6">
        <f t="shared" si="3"/>
        <v>0</v>
      </c>
    </row>
    <row r="62" spans="1:11" s="2" customFormat="1" ht="33" x14ac:dyDescent="0.25">
      <c r="A62" s="5" t="s">
        <v>170</v>
      </c>
      <c r="B62" s="5" t="s">
        <v>171</v>
      </c>
      <c r="C62" s="5" t="s">
        <v>172</v>
      </c>
      <c r="D62" s="6">
        <f>+D63+D64</f>
        <v>3033000</v>
      </c>
      <c r="E62" s="6">
        <f>+E63+E64</f>
        <v>3023000</v>
      </c>
      <c r="F62" s="6">
        <f t="shared" si="2"/>
        <v>3161968</v>
      </c>
      <c r="G62" s="6">
        <f>+G63+G64</f>
        <v>980446</v>
      </c>
      <c r="H62" s="6">
        <f>+H63+H64</f>
        <v>2181522</v>
      </c>
      <c r="I62" s="6">
        <f>+I63+I64</f>
        <v>1133883</v>
      </c>
      <c r="J62" s="6">
        <f>+J63+J64</f>
        <v>380192</v>
      </c>
      <c r="K62" s="6">
        <f t="shared" si="3"/>
        <v>1647893</v>
      </c>
    </row>
    <row r="63" spans="1:11" s="2" customFormat="1" x14ac:dyDescent="0.25">
      <c r="A63" s="5" t="s">
        <v>173</v>
      </c>
      <c r="B63" s="5" t="s">
        <v>174</v>
      </c>
      <c r="C63" s="5" t="s">
        <v>175</v>
      </c>
      <c r="D63" s="6">
        <v>2978000</v>
      </c>
      <c r="E63" s="6">
        <v>2978000</v>
      </c>
      <c r="F63" s="6">
        <f t="shared" si="2"/>
        <v>3084023</v>
      </c>
      <c r="G63" s="6">
        <v>960913</v>
      </c>
      <c r="H63" s="6">
        <v>2123110</v>
      </c>
      <c r="I63" s="6">
        <v>1079660</v>
      </c>
      <c r="J63" s="6">
        <v>377188</v>
      </c>
      <c r="K63" s="6">
        <f t="shared" si="3"/>
        <v>1627175</v>
      </c>
    </row>
    <row r="64" spans="1:11" s="2" customFormat="1" x14ac:dyDescent="0.25">
      <c r="A64" s="5" t="s">
        <v>176</v>
      </c>
      <c r="B64" s="5" t="s">
        <v>177</v>
      </c>
      <c r="C64" s="5" t="s">
        <v>178</v>
      </c>
      <c r="D64" s="6">
        <v>55000</v>
      </c>
      <c r="E64" s="6">
        <v>45000</v>
      </c>
      <c r="F64" s="6">
        <f t="shared" si="2"/>
        <v>77945</v>
      </c>
      <c r="G64" s="6">
        <v>19533</v>
      </c>
      <c r="H64" s="6">
        <v>58412</v>
      </c>
      <c r="I64" s="6">
        <v>54223</v>
      </c>
      <c r="J64" s="6">
        <v>3004</v>
      </c>
      <c r="K64" s="6">
        <f t="shared" si="3"/>
        <v>20718</v>
      </c>
    </row>
    <row r="65" spans="1:11" s="2" customFormat="1" ht="33" x14ac:dyDescent="0.25">
      <c r="A65" s="5" t="s">
        <v>179</v>
      </c>
      <c r="B65" s="5" t="s">
        <v>180</v>
      </c>
      <c r="C65" s="5" t="s">
        <v>181</v>
      </c>
      <c r="D65" s="6">
        <v>-8242610</v>
      </c>
      <c r="E65" s="6">
        <v>-8242610</v>
      </c>
      <c r="F65" s="6">
        <f t="shared" si="2"/>
        <v>-3995833</v>
      </c>
      <c r="G65" s="6">
        <v>0</v>
      </c>
      <c r="H65" s="6">
        <v>-3995833</v>
      </c>
      <c r="I65" s="6">
        <v>-3995833</v>
      </c>
      <c r="J65" s="6">
        <v>0</v>
      </c>
      <c r="K65" s="6">
        <f t="shared" si="3"/>
        <v>0</v>
      </c>
    </row>
    <row r="66" spans="1:11" s="2" customFormat="1" x14ac:dyDescent="0.25">
      <c r="A66" s="5" t="s">
        <v>182</v>
      </c>
      <c r="B66" s="5" t="s">
        <v>183</v>
      </c>
      <c r="C66" s="5" t="s">
        <v>184</v>
      </c>
      <c r="D66" s="6">
        <v>8242610</v>
      </c>
      <c r="E66" s="6">
        <v>8242610</v>
      </c>
      <c r="F66" s="6">
        <f t="shared" si="2"/>
        <v>3995833</v>
      </c>
      <c r="G66" s="6">
        <v>0</v>
      </c>
      <c r="H66" s="6">
        <v>3995833</v>
      </c>
      <c r="I66" s="6">
        <v>3995833</v>
      </c>
      <c r="J66" s="6">
        <v>0</v>
      </c>
      <c r="K66" s="6">
        <f t="shared" si="3"/>
        <v>0</v>
      </c>
    </row>
    <row r="67" spans="1:11" s="2" customFormat="1" x14ac:dyDescent="0.25">
      <c r="A67" s="5" t="s">
        <v>185</v>
      </c>
      <c r="B67" s="5" t="s">
        <v>186</v>
      </c>
      <c r="C67" s="5" t="s">
        <v>187</v>
      </c>
      <c r="D67" s="6">
        <f>D68</f>
        <v>968080</v>
      </c>
      <c r="E67" s="6">
        <f>E68</f>
        <v>968080</v>
      </c>
      <c r="F67" s="6">
        <f t="shared" si="2"/>
        <v>1010255</v>
      </c>
      <c r="G67" s="6">
        <f>G68</f>
        <v>0</v>
      </c>
      <c r="H67" s="6">
        <f>H68</f>
        <v>1010255</v>
      </c>
      <c r="I67" s="6">
        <f>I68</f>
        <v>993631</v>
      </c>
      <c r="J67" s="6">
        <f>J68</f>
        <v>0</v>
      </c>
      <c r="K67" s="6">
        <f t="shared" si="3"/>
        <v>16624</v>
      </c>
    </row>
    <row r="68" spans="1:11" s="2" customFormat="1" ht="33" x14ac:dyDescent="0.25">
      <c r="A68" s="5" t="s">
        <v>188</v>
      </c>
      <c r="B68" s="5" t="s">
        <v>189</v>
      </c>
      <c r="C68" s="5" t="s">
        <v>190</v>
      </c>
      <c r="D68" s="6">
        <f>+D69</f>
        <v>968080</v>
      </c>
      <c r="E68" s="6">
        <f>+E69</f>
        <v>968080</v>
      </c>
      <c r="F68" s="6">
        <f t="shared" si="2"/>
        <v>1010255</v>
      </c>
      <c r="G68" s="6">
        <f>+G69</f>
        <v>0</v>
      </c>
      <c r="H68" s="6">
        <f>+H69</f>
        <v>1010255</v>
      </c>
      <c r="I68" s="6">
        <f>+I69</f>
        <v>993631</v>
      </c>
      <c r="J68" s="6">
        <f>+J69</f>
        <v>0</v>
      </c>
      <c r="K68" s="6">
        <f t="shared" si="3"/>
        <v>16624</v>
      </c>
    </row>
    <row r="69" spans="1:11" s="2" customFormat="1" ht="22.5" x14ac:dyDescent="0.25">
      <c r="A69" s="5" t="s">
        <v>191</v>
      </c>
      <c r="B69" s="5" t="s">
        <v>192</v>
      </c>
      <c r="C69" s="5" t="s">
        <v>193</v>
      </c>
      <c r="D69" s="6">
        <v>968080</v>
      </c>
      <c r="E69" s="6">
        <v>968080</v>
      </c>
      <c r="F69" s="6">
        <f t="shared" si="2"/>
        <v>1010255</v>
      </c>
      <c r="G69" s="6">
        <v>0</v>
      </c>
      <c r="H69" s="6">
        <v>1010255</v>
      </c>
      <c r="I69" s="6">
        <v>993631</v>
      </c>
      <c r="J69" s="6">
        <v>0</v>
      </c>
      <c r="K69" s="6">
        <f t="shared" si="3"/>
        <v>16624</v>
      </c>
    </row>
    <row r="70" spans="1:11" s="2" customFormat="1" ht="22.5" x14ac:dyDescent="0.25">
      <c r="A70" s="5" t="s">
        <v>194</v>
      </c>
      <c r="B70" s="5" t="s">
        <v>195</v>
      </c>
      <c r="C70" s="5" t="s">
        <v>196</v>
      </c>
      <c r="D70" s="6">
        <f>D71</f>
        <v>0</v>
      </c>
      <c r="E70" s="6">
        <f>E71</f>
        <v>0</v>
      </c>
      <c r="F70" s="6">
        <f t="shared" si="2"/>
        <v>2199996</v>
      </c>
      <c r="G70" s="6">
        <f>G71</f>
        <v>0</v>
      </c>
      <c r="H70" s="6">
        <f>H71</f>
        <v>2199996</v>
      </c>
      <c r="I70" s="6">
        <f>I71</f>
        <v>2199996</v>
      </c>
      <c r="J70" s="6">
        <f>J71</f>
        <v>0</v>
      </c>
      <c r="K70" s="6">
        <f t="shared" si="3"/>
        <v>0</v>
      </c>
    </row>
    <row r="71" spans="1:11" s="2" customFormat="1" ht="43.5" x14ac:dyDescent="0.25">
      <c r="A71" s="5" t="s">
        <v>197</v>
      </c>
      <c r="B71" s="5" t="s">
        <v>198</v>
      </c>
      <c r="C71" s="5" t="s">
        <v>199</v>
      </c>
      <c r="D71" s="6">
        <f>+D72</f>
        <v>0</v>
      </c>
      <c r="E71" s="6">
        <f>+E72</f>
        <v>0</v>
      </c>
      <c r="F71" s="6">
        <f t="shared" si="2"/>
        <v>2199996</v>
      </c>
      <c r="G71" s="6">
        <f>+G72</f>
        <v>0</v>
      </c>
      <c r="H71" s="6">
        <f>+H72</f>
        <v>2199996</v>
      </c>
      <c r="I71" s="6">
        <f>+I72</f>
        <v>2199996</v>
      </c>
      <c r="J71" s="6">
        <f>+J72</f>
        <v>0</v>
      </c>
      <c r="K71" s="6">
        <f t="shared" si="3"/>
        <v>0</v>
      </c>
    </row>
    <row r="72" spans="1:11" s="2" customFormat="1" ht="33" x14ac:dyDescent="0.25">
      <c r="A72" s="5" t="s">
        <v>200</v>
      </c>
      <c r="B72" s="5" t="s">
        <v>201</v>
      </c>
      <c r="C72" s="5" t="s">
        <v>202</v>
      </c>
      <c r="D72" s="6">
        <v>0</v>
      </c>
      <c r="E72" s="6">
        <v>0</v>
      </c>
      <c r="F72" s="6">
        <f t="shared" si="2"/>
        <v>2199996</v>
      </c>
      <c r="G72" s="6">
        <v>0</v>
      </c>
      <c r="H72" s="6">
        <v>2199996</v>
      </c>
      <c r="I72" s="6">
        <v>2199996</v>
      </c>
      <c r="J72" s="6">
        <v>0</v>
      </c>
      <c r="K72" s="6">
        <f t="shared" si="3"/>
        <v>0</v>
      </c>
    </row>
    <row r="73" spans="1:11" s="2" customFormat="1" x14ac:dyDescent="0.25">
      <c r="A73" s="5" t="s">
        <v>203</v>
      </c>
      <c r="B73" s="5" t="s">
        <v>204</v>
      </c>
      <c r="C73" s="5" t="s">
        <v>205</v>
      </c>
      <c r="D73" s="6">
        <f>D74</f>
        <v>87299670</v>
      </c>
      <c r="E73" s="6">
        <f>E74</f>
        <v>80838770</v>
      </c>
      <c r="F73" s="6">
        <f t="shared" si="2"/>
        <v>36510761</v>
      </c>
      <c r="G73" s="6">
        <f>G74</f>
        <v>0</v>
      </c>
      <c r="H73" s="6">
        <f>H74</f>
        <v>36510761</v>
      </c>
      <c r="I73" s="6">
        <f>I74</f>
        <v>36510761</v>
      </c>
      <c r="J73" s="6">
        <f>J74</f>
        <v>0</v>
      </c>
      <c r="K73" s="6">
        <f t="shared" si="3"/>
        <v>0</v>
      </c>
    </row>
    <row r="74" spans="1:11" s="2" customFormat="1" ht="22.5" x14ac:dyDescent="0.25">
      <c r="A74" s="5" t="s">
        <v>206</v>
      </c>
      <c r="B74" s="5" t="s">
        <v>207</v>
      </c>
      <c r="C74" s="5" t="s">
        <v>208</v>
      </c>
      <c r="D74" s="6">
        <f>D75+D91</f>
        <v>87299670</v>
      </c>
      <c r="E74" s="6">
        <f>E75+E91</f>
        <v>80838770</v>
      </c>
      <c r="F74" s="6">
        <f t="shared" si="2"/>
        <v>36510761</v>
      </c>
      <c r="G74" s="6">
        <f>G75+G91</f>
        <v>0</v>
      </c>
      <c r="H74" s="6">
        <f>H75+H91</f>
        <v>36510761</v>
      </c>
      <c r="I74" s="6">
        <f>I75+I91</f>
        <v>36510761</v>
      </c>
      <c r="J74" s="6">
        <f>J75+J91</f>
        <v>0</v>
      </c>
      <c r="K74" s="6">
        <f t="shared" si="3"/>
        <v>0</v>
      </c>
    </row>
    <row r="75" spans="1:11" s="2" customFormat="1" ht="96" x14ac:dyDescent="0.25">
      <c r="A75" s="5" t="s">
        <v>209</v>
      </c>
      <c r="B75" s="5" t="s">
        <v>210</v>
      </c>
      <c r="C75" s="5" t="s">
        <v>211</v>
      </c>
      <c r="D75" s="6">
        <f>+D76+D77+D78+D79+D80+D81+D85+D88+D90</f>
        <v>70891600</v>
      </c>
      <c r="E75" s="6">
        <f>+E76+E77+E78+E79+E80+E81+E85+E88+E90</f>
        <v>65807800</v>
      </c>
      <c r="F75" s="6">
        <f t="shared" si="2"/>
        <v>33895610</v>
      </c>
      <c r="G75" s="6">
        <f>+G76+G77+G78+G79+G80+G81+G85+G88+G90</f>
        <v>0</v>
      </c>
      <c r="H75" s="6">
        <f>+H76+H77+H78+H79+H80+H81+H85+H88+H90</f>
        <v>33895610</v>
      </c>
      <c r="I75" s="6">
        <f>+I76+I77+I78+I79+I80+I81+I85+I88+I90</f>
        <v>33895610</v>
      </c>
      <c r="J75" s="6">
        <f>+J76+J77+J78+J79+J80+J81+J85+J88+J90</f>
        <v>0</v>
      </c>
      <c r="K75" s="6">
        <f t="shared" si="3"/>
        <v>0</v>
      </c>
    </row>
    <row r="76" spans="1:11" s="2" customFormat="1" ht="43.5" x14ac:dyDescent="0.25">
      <c r="A76" s="5" t="s">
        <v>212</v>
      </c>
      <c r="B76" s="5" t="s">
        <v>213</v>
      </c>
      <c r="C76" s="5" t="s">
        <v>214</v>
      </c>
      <c r="D76" s="6">
        <v>530000</v>
      </c>
      <c r="E76" s="6">
        <v>200000</v>
      </c>
      <c r="F76" s="6">
        <f t="shared" ref="F76:F106" si="6">G76+H76</f>
        <v>96992</v>
      </c>
      <c r="G76" s="6">
        <v>0</v>
      </c>
      <c r="H76" s="6">
        <v>96992</v>
      </c>
      <c r="I76" s="6">
        <v>96992</v>
      </c>
      <c r="J76" s="6">
        <v>0</v>
      </c>
      <c r="K76" s="6">
        <f t="shared" ref="K76:K106" si="7">F76-I76-J76</f>
        <v>0</v>
      </c>
    </row>
    <row r="77" spans="1:11" s="2" customFormat="1" ht="22.5" x14ac:dyDescent="0.25">
      <c r="A77" s="5" t="s">
        <v>215</v>
      </c>
      <c r="B77" s="5" t="s">
        <v>216</v>
      </c>
      <c r="C77" s="5" t="s">
        <v>217</v>
      </c>
      <c r="D77" s="6">
        <v>6577810</v>
      </c>
      <c r="E77" s="6">
        <v>5577810</v>
      </c>
      <c r="F77" s="6">
        <f t="shared" si="6"/>
        <v>2472831</v>
      </c>
      <c r="G77" s="6">
        <v>0</v>
      </c>
      <c r="H77" s="6">
        <v>2472831</v>
      </c>
      <c r="I77" s="6">
        <v>2472831</v>
      </c>
      <c r="J77" s="6">
        <v>0</v>
      </c>
      <c r="K77" s="6">
        <f t="shared" si="7"/>
        <v>0</v>
      </c>
    </row>
    <row r="78" spans="1:11" s="2" customFormat="1" ht="33" x14ac:dyDescent="0.25">
      <c r="A78" s="5" t="s">
        <v>218</v>
      </c>
      <c r="B78" s="5" t="s">
        <v>219</v>
      </c>
      <c r="C78" s="5" t="s">
        <v>220</v>
      </c>
      <c r="D78" s="6">
        <v>1415500</v>
      </c>
      <c r="E78" s="6">
        <v>1133000</v>
      </c>
      <c r="F78" s="6">
        <f t="shared" si="6"/>
        <v>1024798</v>
      </c>
      <c r="G78" s="6">
        <v>0</v>
      </c>
      <c r="H78" s="6">
        <v>1024798</v>
      </c>
      <c r="I78" s="6">
        <v>1024798</v>
      </c>
      <c r="J78" s="6">
        <v>0</v>
      </c>
      <c r="K78" s="6">
        <f t="shared" si="7"/>
        <v>0</v>
      </c>
    </row>
    <row r="79" spans="1:11" s="2" customFormat="1" ht="43.5" x14ac:dyDescent="0.25">
      <c r="A79" s="5" t="s">
        <v>221</v>
      </c>
      <c r="B79" s="5" t="s">
        <v>222</v>
      </c>
      <c r="C79" s="5" t="s">
        <v>223</v>
      </c>
      <c r="D79" s="6">
        <v>20000</v>
      </c>
      <c r="E79" s="6">
        <v>15000</v>
      </c>
      <c r="F79" s="6">
        <f t="shared" si="6"/>
        <v>0</v>
      </c>
      <c r="G79" s="6">
        <v>0</v>
      </c>
      <c r="H79" s="6">
        <v>0</v>
      </c>
      <c r="I79" s="6">
        <v>0</v>
      </c>
      <c r="J79" s="6">
        <v>0</v>
      </c>
      <c r="K79" s="6">
        <f t="shared" si="7"/>
        <v>0</v>
      </c>
    </row>
    <row r="80" spans="1:11" s="2" customFormat="1" ht="33" x14ac:dyDescent="0.25">
      <c r="A80" s="5" t="s">
        <v>224</v>
      </c>
      <c r="B80" s="5" t="s">
        <v>225</v>
      </c>
      <c r="C80" s="5" t="s">
        <v>226</v>
      </c>
      <c r="D80" s="6">
        <v>19336300</v>
      </c>
      <c r="E80" s="6">
        <v>15870000</v>
      </c>
      <c r="F80" s="6">
        <f t="shared" si="6"/>
        <v>3419119</v>
      </c>
      <c r="G80" s="6">
        <v>0</v>
      </c>
      <c r="H80" s="6">
        <v>3419119</v>
      </c>
      <c r="I80" s="6">
        <v>3419119</v>
      </c>
      <c r="J80" s="6">
        <v>0</v>
      </c>
      <c r="K80" s="6">
        <f t="shared" si="7"/>
        <v>0</v>
      </c>
    </row>
    <row r="81" spans="1:11" s="2" customFormat="1" ht="33" x14ac:dyDescent="0.25">
      <c r="A81" s="5" t="s">
        <v>227</v>
      </c>
      <c r="B81" s="5" t="s">
        <v>228</v>
      </c>
      <c r="C81" s="5" t="s">
        <v>229</v>
      </c>
      <c r="D81" s="6">
        <f>D82+D83+D84</f>
        <v>31313230</v>
      </c>
      <c r="E81" s="6">
        <f>E82+E83+E84</f>
        <v>31313230</v>
      </c>
      <c r="F81" s="6">
        <f t="shared" si="6"/>
        <v>22176818</v>
      </c>
      <c r="G81" s="6">
        <f>G82+G83+G84</f>
        <v>0</v>
      </c>
      <c r="H81" s="6">
        <f>H82+H83+H84</f>
        <v>22176818</v>
      </c>
      <c r="I81" s="6">
        <f>I82+I83+I84</f>
        <v>22176818</v>
      </c>
      <c r="J81" s="6">
        <f>J82+J83+J84</f>
        <v>0</v>
      </c>
      <c r="K81" s="6">
        <f t="shared" si="7"/>
        <v>0</v>
      </c>
    </row>
    <row r="82" spans="1:11" s="2" customFormat="1" x14ac:dyDescent="0.25">
      <c r="A82" s="5" t="s">
        <v>230</v>
      </c>
      <c r="B82" s="5" t="s">
        <v>231</v>
      </c>
      <c r="C82" s="5" t="s">
        <v>232</v>
      </c>
      <c r="D82" s="6">
        <v>25295000</v>
      </c>
      <c r="E82" s="6">
        <v>25295000</v>
      </c>
      <c r="F82" s="6">
        <f t="shared" si="6"/>
        <v>18642242</v>
      </c>
      <c r="G82" s="6">
        <v>0</v>
      </c>
      <c r="H82" s="6">
        <v>18642242</v>
      </c>
      <c r="I82" s="6">
        <v>18642242</v>
      </c>
      <c r="J82" s="6">
        <v>0</v>
      </c>
      <c r="K82" s="6">
        <f t="shared" si="7"/>
        <v>0</v>
      </c>
    </row>
    <row r="83" spans="1:11" s="2" customFormat="1" x14ac:dyDescent="0.25">
      <c r="A83" s="5" t="s">
        <v>233</v>
      </c>
      <c r="B83" s="5" t="s">
        <v>234</v>
      </c>
      <c r="C83" s="5" t="s">
        <v>235</v>
      </c>
      <c r="D83" s="6">
        <v>4802050</v>
      </c>
      <c r="E83" s="6">
        <v>4802050</v>
      </c>
      <c r="F83" s="6">
        <f t="shared" si="6"/>
        <v>3508396</v>
      </c>
      <c r="G83" s="6">
        <v>0</v>
      </c>
      <c r="H83" s="6">
        <v>3508396</v>
      </c>
      <c r="I83" s="6">
        <v>3508396</v>
      </c>
      <c r="J83" s="6">
        <v>0</v>
      </c>
      <c r="K83" s="6">
        <f t="shared" si="7"/>
        <v>0</v>
      </c>
    </row>
    <row r="84" spans="1:11" s="2" customFormat="1" ht="22.5" x14ac:dyDescent="0.25">
      <c r="A84" s="5" t="s">
        <v>236</v>
      </c>
      <c r="B84" s="5" t="s">
        <v>237</v>
      </c>
      <c r="C84" s="5" t="s">
        <v>238</v>
      </c>
      <c r="D84" s="6">
        <v>1216180</v>
      </c>
      <c r="E84" s="6">
        <v>1216180</v>
      </c>
      <c r="F84" s="6">
        <f t="shared" si="6"/>
        <v>26180</v>
      </c>
      <c r="G84" s="6">
        <v>0</v>
      </c>
      <c r="H84" s="6">
        <v>26180</v>
      </c>
      <c r="I84" s="6">
        <v>26180</v>
      </c>
      <c r="J84" s="6">
        <v>0</v>
      </c>
      <c r="K84" s="6">
        <f t="shared" si="7"/>
        <v>0</v>
      </c>
    </row>
    <row r="85" spans="1:11" s="2" customFormat="1" ht="22.5" x14ac:dyDescent="0.25">
      <c r="A85" s="5" t="s">
        <v>239</v>
      </c>
      <c r="B85" s="5" t="s">
        <v>240</v>
      </c>
      <c r="C85" s="5" t="s">
        <v>241</v>
      </c>
      <c r="D85" s="6">
        <f>D86+D87</f>
        <v>9795800</v>
      </c>
      <c r="E85" s="6">
        <f>E86+E87</f>
        <v>9795800</v>
      </c>
      <c r="F85" s="6">
        <f t="shared" si="6"/>
        <v>3886103</v>
      </c>
      <c r="G85" s="6">
        <f>G86+G87</f>
        <v>0</v>
      </c>
      <c r="H85" s="6">
        <f>H86+H87</f>
        <v>3886103</v>
      </c>
      <c r="I85" s="6">
        <f>I86+I87</f>
        <v>3886103</v>
      </c>
      <c r="J85" s="6">
        <f>J86+J87</f>
        <v>0</v>
      </c>
      <c r="K85" s="6">
        <f t="shared" si="7"/>
        <v>0</v>
      </c>
    </row>
    <row r="86" spans="1:11" s="2" customFormat="1" x14ac:dyDescent="0.25">
      <c r="A86" s="5" t="s">
        <v>242</v>
      </c>
      <c r="B86" s="5" t="s">
        <v>243</v>
      </c>
      <c r="C86" s="5" t="s">
        <v>244</v>
      </c>
      <c r="D86" s="6">
        <v>8234160</v>
      </c>
      <c r="E86" s="6">
        <v>8234160</v>
      </c>
      <c r="F86" s="6">
        <f t="shared" si="6"/>
        <v>3270438</v>
      </c>
      <c r="G86" s="6">
        <v>0</v>
      </c>
      <c r="H86" s="6">
        <v>3270438</v>
      </c>
      <c r="I86" s="6">
        <v>3270438</v>
      </c>
      <c r="J86" s="6">
        <v>0</v>
      </c>
      <c r="K86" s="6">
        <f t="shared" si="7"/>
        <v>0</v>
      </c>
    </row>
    <row r="87" spans="1:11" s="2" customFormat="1" x14ac:dyDescent="0.25">
      <c r="A87" s="5" t="s">
        <v>245</v>
      </c>
      <c r="B87" s="5" t="s">
        <v>234</v>
      </c>
      <c r="C87" s="5" t="s">
        <v>246</v>
      </c>
      <c r="D87" s="6">
        <v>1561640</v>
      </c>
      <c r="E87" s="6">
        <v>1561640</v>
      </c>
      <c r="F87" s="6">
        <f t="shared" si="6"/>
        <v>615665</v>
      </c>
      <c r="G87" s="6">
        <v>0</v>
      </c>
      <c r="H87" s="6">
        <v>615665</v>
      </c>
      <c r="I87" s="6">
        <v>615665</v>
      </c>
      <c r="J87" s="6">
        <v>0</v>
      </c>
      <c r="K87" s="6">
        <f t="shared" si="7"/>
        <v>0</v>
      </c>
    </row>
    <row r="88" spans="1:11" s="2" customFormat="1" ht="54" x14ac:dyDescent="0.25">
      <c r="A88" s="5" t="s">
        <v>247</v>
      </c>
      <c r="B88" s="5" t="s">
        <v>248</v>
      </c>
      <c r="C88" s="5" t="s">
        <v>249</v>
      </c>
      <c r="D88" s="6">
        <f>+D89</f>
        <v>1774100</v>
      </c>
      <c r="E88" s="6">
        <f>+E89</f>
        <v>1774100</v>
      </c>
      <c r="F88" s="6">
        <f t="shared" si="6"/>
        <v>690084</v>
      </c>
      <c r="G88" s="6">
        <f>+G89</f>
        <v>0</v>
      </c>
      <c r="H88" s="6">
        <f>+H89</f>
        <v>690084</v>
      </c>
      <c r="I88" s="6">
        <f>+I89</f>
        <v>690084</v>
      </c>
      <c r="J88" s="6">
        <f>+J89</f>
        <v>0</v>
      </c>
      <c r="K88" s="6">
        <f t="shared" si="7"/>
        <v>0</v>
      </c>
    </row>
    <row r="89" spans="1:11" s="2" customFormat="1" ht="43.5" x14ac:dyDescent="0.25">
      <c r="A89" s="5" t="s">
        <v>250</v>
      </c>
      <c r="B89" s="5" t="s">
        <v>251</v>
      </c>
      <c r="C89" s="5" t="s">
        <v>252</v>
      </c>
      <c r="D89" s="6">
        <v>1774100</v>
      </c>
      <c r="E89" s="6">
        <v>1774100</v>
      </c>
      <c r="F89" s="6">
        <f t="shared" si="6"/>
        <v>690084</v>
      </c>
      <c r="G89" s="6">
        <v>0</v>
      </c>
      <c r="H89" s="6">
        <v>690084</v>
      </c>
      <c r="I89" s="6">
        <v>690084</v>
      </c>
      <c r="J89" s="6">
        <v>0</v>
      </c>
      <c r="K89" s="6">
        <f t="shared" si="7"/>
        <v>0</v>
      </c>
    </row>
    <row r="90" spans="1:11" s="2" customFormat="1" ht="22.5" x14ac:dyDescent="0.25">
      <c r="A90" s="5" t="s">
        <v>253</v>
      </c>
      <c r="B90" s="5" t="s">
        <v>254</v>
      </c>
      <c r="C90" s="5" t="s">
        <v>255</v>
      </c>
      <c r="D90" s="6">
        <v>128860</v>
      </c>
      <c r="E90" s="6">
        <v>128860</v>
      </c>
      <c r="F90" s="6">
        <f t="shared" si="6"/>
        <v>128865</v>
      </c>
      <c r="G90" s="6">
        <v>0</v>
      </c>
      <c r="H90" s="6">
        <v>128865</v>
      </c>
      <c r="I90" s="6">
        <v>128865</v>
      </c>
      <c r="J90" s="6">
        <v>0</v>
      </c>
      <c r="K90" s="6">
        <f t="shared" si="7"/>
        <v>0</v>
      </c>
    </row>
    <row r="91" spans="1:11" s="2" customFormat="1" ht="33" x14ac:dyDescent="0.25">
      <c r="A91" s="5" t="s">
        <v>256</v>
      </c>
      <c r="B91" s="5" t="s">
        <v>257</v>
      </c>
      <c r="C91" s="5" t="s">
        <v>258</v>
      </c>
      <c r="D91" s="6">
        <f>+D92+D93+D94+D97</f>
        <v>16408070</v>
      </c>
      <c r="E91" s="6">
        <f>+E92+E93+E94+E97</f>
        <v>15030970</v>
      </c>
      <c r="F91" s="6">
        <f t="shared" si="6"/>
        <v>2615151</v>
      </c>
      <c r="G91" s="6">
        <f>+G92+G93+G94+G97</f>
        <v>0</v>
      </c>
      <c r="H91" s="6">
        <f>+H92+H93+H94+H97</f>
        <v>2615151</v>
      </c>
      <c r="I91" s="6">
        <f>+I92+I93+I94+I97</f>
        <v>2615151</v>
      </c>
      <c r="J91" s="6">
        <f>+J92+J93+J94+J97</f>
        <v>0</v>
      </c>
      <c r="K91" s="6">
        <f t="shared" si="7"/>
        <v>0</v>
      </c>
    </row>
    <row r="92" spans="1:11" s="2" customFormat="1" ht="43.5" x14ac:dyDescent="0.25">
      <c r="A92" s="5" t="s">
        <v>259</v>
      </c>
      <c r="B92" s="5" t="s">
        <v>260</v>
      </c>
      <c r="C92" s="5" t="s">
        <v>261</v>
      </c>
      <c r="D92" s="6">
        <v>4999930</v>
      </c>
      <c r="E92" s="6">
        <v>4952930</v>
      </c>
      <c r="F92" s="6">
        <f t="shared" si="6"/>
        <v>0</v>
      </c>
      <c r="G92" s="6">
        <v>0</v>
      </c>
      <c r="H92" s="6">
        <v>0</v>
      </c>
      <c r="I92" s="6">
        <v>0</v>
      </c>
      <c r="J92" s="6">
        <v>0</v>
      </c>
      <c r="K92" s="6">
        <f t="shared" si="7"/>
        <v>0</v>
      </c>
    </row>
    <row r="93" spans="1:11" s="2" customFormat="1" ht="22.5" x14ac:dyDescent="0.25">
      <c r="A93" s="5" t="s">
        <v>262</v>
      </c>
      <c r="B93" s="5" t="s">
        <v>263</v>
      </c>
      <c r="C93" s="5" t="s">
        <v>264</v>
      </c>
      <c r="D93" s="6">
        <v>6254300</v>
      </c>
      <c r="E93" s="6">
        <v>4924200</v>
      </c>
      <c r="F93" s="6">
        <f t="shared" si="6"/>
        <v>0</v>
      </c>
      <c r="G93" s="6">
        <v>0</v>
      </c>
      <c r="H93" s="6">
        <v>0</v>
      </c>
      <c r="I93" s="6">
        <v>0</v>
      </c>
      <c r="J93" s="6">
        <v>0</v>
      </c>
      <c r="K93" s="6">
        <f t="shared" si="7"/>
        <v>0</v>
      </c>
    </row>
    <row r="94" spans="1:11" s="2" customFormat="1" ht="22.5" x14ac:dyDescent="0.25">
      <c r="A94" s="5" t="s">
        <v>265</v>
      </c>
      <c r="B94" s="5" t="s">
        <v>266</v>
      </c>
      <c r="C94" s="5" t="s">
        <v>267</v>
      </c>
      <c r="D94" s="6">
        <f>D95+D96</f>
        <v>69690</v>
      </c>
      <c r="E94" s="6">
        <f>E95+E96</f>
        <v>69690</v>
      </c>
      <c r="F94" s="6">
        <f t="shared" si="6"/>
        <v>26537</v>
      </c>
      <c r="G94" s="6">
        <f>G95+G96</f>
        <v>0</v>
      </c>
      <c r="H94" s="6">
        <f>H95+H96</f>
        <v>26537</v>
      </c>
      <c r="I94" s="6">
        <f>I95+I96</f>
        <v>26537</v>
      </c>
      <c r="J94" s="6">
        <f>J95+J96</f>
        <v>0</v>
      </c>
      <c r="K94" s="6">
        <f t="shared" si="7"/>
        <v>0</v>
      </c>
    </row>
    <row r="95" spans="1:11" s="2" customFormat="1" x14ac:dyDescent="0.25">
      <c r="A95" s="5" t="s">
        <v>268</v>
      </c>
      <c r="B95" s="5" t="s">
        <v>269</v>
      </c>
      <c r="C95" s="5" t="s">
        <v>270</v>
      </c>
      <c r="D95" s="6">
        <v>58560</v>
      </c>
      <c r="E95" s="6">
        <v>58560</v>
      </c>
      <c r="F95" s="6">
        <f t="shared" si="6"/>
        <v>22300</v>
      </c>
      <c r="G95" s="6">
        <v>0</v>
      </c>
      <c r="H95" s="6">
        <v>22300</v>
      </c>
      <c r="I95" s="6">
        <v>22300</v>
      </c>
      <c r="J95" s="6">
        <v>0</v>
      </c>
      <c r="K95" s="6">
        <f t="shared" si="7"/>
        <v>0</v>
      </c>
    </row>
    <row r="96" spans="1:11" s="2" customFormat="1" x14ac:dyDescent="0.25">
      <c r="A96" s="5" t="s">
        <v>271</v>
      </c>
      <c r="B96" s="5" t="s">
        <v>272</v>
      </c>
      <c r="C96" s="5" t="s">
        <v>273</v>
      </c>
      <c r="D96" s="6">
        <v>11130</v>
      </c>
      <c r="E96" s="6">
        <v>11130</v>
      </c>
      <c r="F96" s="6">
        <f t="shared" si="6"/>
        <v>4237</v>
      </c>
      <c r="G96" s="6">
        <v>0</v>
      </c>
      <c r="H96" s="6">
        <v>4237</v>
      </c>
      <c r="I96" s="6">
        <v>4237</v>
      </c>
      <c r="J96" s="6">
        <v>0</v>
      </c>
      <c r="K96" s="6">
        <f t="shared" si="7"/>
        <v>0</v>
      </c>
    </row>
    <row r="97" spans="1:12" s="2" customFormat="1" ht="22.5" x14ac:dyDescent="0.25">
      <c r="A97" s="5" t="s">
        <v>274</v>
      </c>
      <c r="B97" s="5" t="s">
        <v>275</v>
      </c>
      <c r="C97" s="5" t="s">
        <v>276</v>
      </c>
      <c r="D97" s="6">
        <f>D98+D99</f>
        <v>5084150</v>
      </c>
      <c r="E97" s="6">
        <f>E98+E99</f>
        <v>5084150</v>
      </c>
      <c r="F97" s="6">
        <f t="shared" si="6"/>
        <v>2588614</v>
      </c>
      <c r="G97" s="6">
        <f>G98+G99</f>
        <v>0</v>
      </c>
      <c r="H97" s="6">
        <f>H98+H99</f>
        <v>2588614</v>
      </c>
      <c r="I97" s="6">
        <f>I98+I99</f>
        <v>2588614</v>
      </c>
      <c r="J97" s="6">
        <f>J98+J99</f>
        <v>0</v>
      </c>
      <c r="K97" s="6">
        <f t="shared" si="7"/>
        <v>0</v>
      </c>
    </row>
    <row r="98" spans="1:12" s="2" customFormat="1" x14ac:dyDescent="0.25">
      <c r="A98" s="5" t="s">
        <v>277</v>
      </c>
      <c r="B98" s="5" t="s">
        <v>278</v>
      </c>
      <c r="C98" s="5" t="s">
        <v>279</v>
      </c>
      <c r="D98" s="6">
        <v>4272390</v>
      </c>
      <c r="E98" s="6">
        <v>4272390</v>
      </c>
      <c r="F98" s="6">
        <f t="shared" si="6"/>
        <v>2175306</v>
      </c>
      <c r="G98" s="6">
        <v>0</v>
      </c>
      <c r="H98" s="6">
        <v>2175306</v>
      </c>
      <c r="I98" s="6">
        <v>2175306</v>
      </c>
      <c r="J98" s="6">
        <v>0</v>
      </c>
      <c r="K98" s="6">
        <f t="shared" si="7"/>
        <v>0</v>
      </c>
    </row>
    <row r="99" spans="1:12" s="2" customFormat="1" x14ac:dyDescent="0.25">
      <c r="A99" s="5" t="s">
        <v>280</v>
      </c>
      <c r="B99" s="5" t="s">
        <v>272</v>
      </c>
      <c r="C99" s="5" t="s">
        <v>281</v>
      </c>
      <c r="D99" s="6">
        <v>811760</v>
      </c>
      <c r="E99" s="6">
        <v>811760</v>
      </c>
      <c r="F99" s="6">
        <f t="shared" si="6"/>
        <v>413308</v>
      </c>
      <c r="G99" s="6">
        <v>0</v>
      </c>
      <c r="H99" s="6">
        <v>413308</v>
      </c>
      <c r="I99" s="6">
        <v>413308</v>
      </c>
      <c r="J99" s="6">
        <v>0</v>
      </c>
      <c r="K99" s="6">
        <f t="shared" si="7"/>
        <v>0</v>
      </c>
    </row>
    <row r="100" spans="1:12" s="2" customFormat="1" ht="43.5" x14ac:dyDescent="0.25">
      <c r="A100" s="5" t="s">
        <v>282</v>
      </c>
      <c r="B100" s="5" t="s">
        <v>283</v>
      </c>
      <c r="C100" s="5" t="s">
        <v>284</v>
      </c>
      <c r="D100" s="6">
        <f>+D101+D104</f>
        <v>11607330</v>
      </c>
      <c r="E100" s="6">
        <f>+E101+E104</f>
        <v>11607330</v>
      </c>
      <c r="F100" s="6">
        <f t="shared" si="6"/>
        <v>10834104</v>
      </c>
      <c r="G100" s="6">
        <f>+G101+G104</f>
        <v>0</v>
      </c>
      <c r="H100" s="6">
        <f>+H101+H104</f>
        <v>10834104</v>
      </c>
      <c r="I100" s="6">
        <f>+I101+I104</f>
        <v>10834104</v>
      </c>
      <c r="J100" s="6">
        <f>+J101+J104</f>
        <v>0</v>
      </c>
      <c r="K100" s="6">
        <f t="shared" si="7"/>
        <v>0</v>
      </c>
    </row>
    <row r="101" spans="1:12" s="2" customFormat="1" ht="22.5" x14ac:dyDescent="0.25">
      <c r="A101" s="5" t="s">
        <v>285</v>
      </c>
      <c r="B101" s="5" t="s">
        <v>286</v>
      </c>
      <c r="C101" s="5" t="s">
        <v>287</v>
      </c>
      <c r="D101" s="6">
        <f>D102+D103</f>
        <v>10107330</v>
      </c>
      <c r="E101" s="6">
        <f>E102+E103</f>
        <v>10107330</v>
      </c>
      <c r="F101" s="6">
        <f t="shared" si="6"/>
        <v>10131956</v>
      </c>
      <c r="G101" s="6">
        <f>G102+G103</f>
        <v>0</v>
      </c>
      <c r="H101" s="6">
        <f>H102+H103</f>
        <v>10131956</v>
      </c>
      <c r="I101" s="6">
        <f>I102+I103</f>
        <v>10131956</v>
      </c>
      <c r="J101" s="6">
        <f>J102+J103</f>
        <v>0</v>
      </c>
      <c r="K101" s="6">
        <f t="shared" si="7"/>
        <v>0</v>
      </c>
    </row>
    <row r="102" spans="1:12" s="2" customFormat="1" ht="22.5" x14ac:dyDescent="0.25">
      <c r="A102" s="5" t="s">
        <v>288</v>
      </c>
      <c r="B102" s="5" t="s">
        <v>289</v>
      </c>
      <c r="C102" s="5" t="s">
        <v>290</v>
      </c>
      <c r="D102" s="6">
        <v>10107330</v>
      </c>
      <c r="E102" s="6">
        <v>10107330</v>
      </c>
      <c r="F102" s="6">
        <f t="shared" si="6"/>
        <v>0</v>
      </c>
      <c r="G102" s="6">
        <v>0</v>
      </c>
      <c r="H102" s="6">
        <v>0</v>
      </c>
      <c r="I102" s="6">
        <v>0</v>
      </c>
      <c r="J102" s="6">
        <v>0</v>
      </c>
      <c r="K102" s="6">
        <f t="shared" si="7"/>
        <v>0</v>
      </c>
    </row>
    <row r="103" spans="1:12" s="2" customFormat="1" x14ac:dyDescent="0.25">
      <c r="A103" s="5" t="s">
        <v>291</v>
      </c>
      <c r="B103" s="5" t="s">
        <v>292</v>
      </c>
      <c r="C103" s="5" t="s">
        <v>293</v>
      </c>
      <c r="D103" s="6">
        <v>0</v>
      </c>
      <c r="E103" s="6">
        <v>0</v>
      </c>
      <c r="F103" s="6">
        <f t="shared" si="6"/>
        <v>10131956</v>
      </c>
      <c r="G103" s="6">
        <v>0</v>
      </c>
      <c r="H103" s="6">
        <v>10131956</v>
      </c>
      <c r="I103" s="6">
        <v>10131956</v>
      </c>
      <c r="J103" s="6">
        <v>0</v>
      </c>
      <c r="K103" s="6">
        <f t="shared" si="7"/>
        <v>0</v>
      </c>
    </row>
    <row r="104" spans="1:12" s="2" customFormat="1" ht="22.5" x14ac:dyDescent="0.25">
      <c r="A104" s="5" t="s">
        <v>294</v>
      </c>
      <c r="B104" s="5" t="s">
        <v>295</v>
      </c>
      <c r="C104" s="5" t="s">
        <v>296</v>
      </c>
      <c r="D104" s="6">
        <f>D105+D106</f>
        <v>1500000</v>
      </c>
      <c r="E104" s="6">
        <f>E105+E106</f>
        <v>1500000</v>
      </c>
      <c r="F104" s="6">
        <f t="shared" si="6"/>
        <v>702148</v>
      </c>
      <c r="G104" s="6">
        <f>G105+G106</f>
        <v>0</v>
      </c>
      <c r="H104" s="6">
        <f>H105+H106</f>
        <v>702148</v>
      </c>
      <c r="I104" s="6">
        <f>I105+I106</f>
        <v>702148</v>
      </c>
      <c r="J104" s="6">
        <f>J105+J106</f>
        <v>0</v>
      </c>
      <c r="K104" s="6">
        <f t="shared" si="7"/>
        <v>0</v>
      </c>
    </row>
    <row r="105" spans="1:12" s="2" customFormat="1" ht="22.5" x14ac:dyDescent="0.25">
      <c r="A105" s="5" t="s">
        <v>297</v>
      </c>
      <c r="B105" s="5" t="s">
        <v>289</v>
      </c>
      <c r="C105" s="5" t="s">
        <v>298</v>
      </c>
      <c r="D105" s="6">
        <v>1500000</v>
      </c>
      <c r="E105" s="6">
        <v>1500000</v>
      </c>
      <c r="F105" s="6">
        <f t="shared" si="6"/>
        <v>2148</v>
      </c>
      <c r="G105" s="6">
        <v>0</v>
      </c>
      <c r="H105" s="6">
        <v>2148</v>
      </c>
      <c r="I105" s="6">
        <v>2148</v>
      </c>
      <c r="J105" s="6">
        <v>0</v>
      </c>
      <c r="K105" s="6">
        <f t="shared" si="7"/>
        <v>0</v>
      </c>
    </row>
    <row r="106" spans="1:12" s="2" customFormat="1" x14ac:dyDescent="0.25">
      <c r="A106" s="5" t="s">
        <v>299</v>
      </c>
      <c r="B106" s="5" t="s">
        <v>292</v>
      </c>
      <c r="C106" s="5" t="s">
        <v>300</v>
      </c>
      <c r="D106" s="6">
        <v>0</v>
      </c>
      <c r="E106" s="6">
        <v>0</v>
      </c>
      <c r="F106" s="6">
        <f t="shared" si="6"/>
        <v>700000</v>
      </c>
      <c r="G106" s="6">
        <v>0</v>
      </c>
      <c r="H106" s="6">
        <v>700000</v>
      </c>
      <c r="I106" s="6">
        <v>700000</v>
      </c>
      <c r="J106" s="6">
        <v>0</v>
      </c>
      <c r="K106" s="6">
        <f t="shared" si="7"/>
        <v>0</v>
      </c>
    </row>
    <row r="107" spans="1:12" s="2" customFormat="1" ht="18" customHeight="1" x14ac:dyDescent="0.25">
      <c r="A107" s="3"/>
      <c r="B107" s="3"/>
      <c r="C107" s="3"/>
      <c r="D107" s="4"/>
      <c r="E107" s="4"/>
      <c r="F107" s="4"/>
      <c r="G107" s="4"/>
      <c r="H107" s="4"/>
      <c r="I107" s="4"/>
      <c r="J107" s="4"/>
      <c r="K107" s="4"/>
    </row>
    <row r="108" spans="1:12" ht="36.75" customHeight="1" x14ac:dyDescent="0.25">
      <c r="A108" s="13" t="s">
        <v>306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5"/>
    </row>
    <row r="109" spans="1:12" x14ac:dyDescent="0.25">
      <c r="A109" s="11" t="s">
        <v>4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6"/>
    </row>
    <row r="110" spans="1:12" ht="15.75" thickBot="1" x14ac:dyDescent="0.3">
      <c r="L110" s="14"/>
    </row>
    <row r="111" spans="1:12" ht="15.75" thickBot="1" x14ac:dyDescent="0.3">
      <c r="A111" s="10" t="s">
        <v>5</v>
      </c>
      <c r="B111" s="10"/>
      <c r="C111" s="10" t="s">
        <v>7</v>
      </c>
      <c r="D111" s="10" t="s">
        <v>9</v>
      </c>
      <c r="E111" s="10" t="s">
        <v>10</v>
      </c>
      <c r="F111" s="10" t="s">
        <v>11</v>
      </c>
      <c r="G111" s="10"/>
      <c r="H111" s="10"/>
      <c r="I111" s="10" t="s">
        <v>16</v>
      </c>
      <c r="J111" s="10" t="s">
        <v>17</v>
      </c>
      <c r="K111" s="10" t="s">
        <v>18</v>
      </c>
      <c r="L111" s="14"/>
    </row>
    <row r="112" spans="1:12" ht="15.75" thickBot="1" x14ac:dyDescent="0.3">
      <c r="A112" s="10"/>
      <c r="B112" s="10"/>
      <c r="C112" s="10"/>
      <c r="D112" s="10"/>
      <c r="E112" s="10"/>
      <c r="F112" s="10" t="s">
        <v>12</v>
      </c>
      <c r="G112" s="10" t="s">
        <v>14</v>
      </c>
      <c r="H112" s="10" t="s">
        <v>15</v>
      </c>
      <c r="I112" s="10"/>
      <c r="J112" s="10"/>
      <c r="K112" s="10"/>
      <c r="L112" s="14"/>
    </row>
    <row r="113" spans="1:12" ht="15.75" thickBo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4"/>
    </row>
    <row r="114" spans="1:12" ht="15.75" thickBo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1:12" ht="15.75" thickBot="1" x14ac:dyDescent="0.3">
      <c r="A115" s="10" t="s">
        <v>6</v>
      </c>
      <c r="B115" s="10"/>
      <c r="C115" s="1" t="s">
        <v>8</v>
      </c>
      <c r="D115" s="1">
        <v>1</v>
      </c>
      <c r="E115" s="1">
        <v>2</v>
      </c>
      <c r="F115" s="1" t="s">
        <v>13</v>
      </c>
      <c r="G115" s="1">
        <v>4</v>
      </c>
      <c r="H115" s="1">
        <v>5</v>
      </c>
      <c r="I115" s="1">
        <v>6</v>
      </c>
      <c r="J115" s="1">
        <v>7</v>
      </c>
      <c r="K115" s="1" t="s">
        <v>19</v>
      </c>
    </row>
    <row r="116" spans="1:12" ht="22.5" x14ac:dyDescent="0.25">
      <c r="A116" s="5" t="s">
        <v>20</v>
      </c>
      <c r="B116" s="5" t="s">
        <v>307</v>
      </c>
      <c r="C116" s="5" t="s">
        <v>22</v>
      </c>
      <c r="D116" s="6">
        <f>D117+D170</f>
        <v>49415320</v>
      </c>
      <c r="E116" s="6">
        <f>E117+E170</f>
        <v>42121660</v>
      </c>
      <c r="F116" s="6">
        <f t="shared" ref="F116:F176" si="8">G116+H116</f>
        <v>47708967</v>
      </c>
      <c r="G116" s="6">
        <f>G117+G170</f>
        <v>7706474</v>
      </c>
      <c r="H116" s="6">
        <f>H117+H170</f>
        <v>40002493</v>
      </c>
      <c r="I116" s="6">
        <f>I117+I170</f>
        <v>36857350</v>
      </c>
      <c r="J116" s="6">
        <f>J117+J170</f>
        <v>839786</v>
      </c>
      <c r="K116" s="6">
        <f t="shared" ref="K116:K176" si="9">F116-I116-J116</f>
        <v>10011831</v>
      </c>
    </row>
    <row r="117" spans="1:12" x14ac:dyDescent="0.25">
      <c r="A117" s="5" t="s">
        <v>23</v>
      </c>
      <c r="B117" s="5" t="s">
        <v>27</v>
      </c>
      <c r="C117" s="5" t="s">
        <v>28</v>
      </c>
      <c r="D117" s="6">
        <f>D118+D152</f>
        <v>47320960</v>
      </c>
      <c r="E117" s="6">
        <f>E118+E152</f>
        <v>40644800</v>
      </c>
      <c r="F117" s="6">
        <f t="shared" si="8"/>
        <v>46458312</v>
      </c>
      <c r="G117" s="6">
        <f>G118+G152</f>
        <v>7706474</v>
      </c>
      <c r="H117" s="6">
        <f>H118+H152</f>
        <v>38751838</v>
      </c>
      <c r="I117" s="6">
        <f>I118+I152</f>
        <v>35606695</v>
      </c>
      <c r="J117" s="6">
        <f>J118+J152</f>
        <v>839786</v>
      </c>
      <c r="K117" s="6">
        <f t="shared" si="9"/>
        <v>10011831</v>
      </c>
    </row>
    <row r="118" spans="1:12" ht="22.5" x14ac:dyDescent="0.25">
      <c r="A118" s="5" t="s">
        <v>26</v>
      </c>
      <c r="B118" s="5" t="s">
        <v>30</v>
      </c>
      <c r="C118" s="5" t="s">
        <v>31</v>
      </c>
      <c r="D118" s="6">
        <f>D119+D126+D137+D149</f>
        <v>42534000</v>
      </c>
      <c r="E118" s="6">
        <f>E119+E126+E137+E149</f>
        <v>36353700</v>
      </c>
      <c r="F118" s="6">
        <f t="shared" si="8"/>
        <v>37385325</v>
      </c>
      <c r="G118" s="6">
        <f>G119+G126+G137+G149</f>
        <v>2687875</v>
      </c>
      <c r="H118" s="6">
        <f>H119+H126+H137+H149</f>
        <v>34697450</v>
      </c>
      <c r="I118" s="6">
        <f>I119+I126+I137+I149</f>
        <v>33412824</v>
      </c>
      <c r="J118" s="6">
        <f>J119+J126+J137+J149</f>
        <v>124139</v>
      </c>
      <c r="K118" s="6">
        <f t="shared" si="9"/>
        <v>3848362</v>
      </c>
    </row>
    <row r="119" spans="1:12" ht="22.5" x14ac:dyDescent="0.25">
      <c r="A119" s="5" t="s">
        <v>29</v>
      </c>
      <c r="B119" s="5" t="s">
        <v>33</v>
      </c>
      <c r="C119" s="5" t="s">
        <v>34</v>
      </c>
      <c r="D119" s="6">
        <f>+D120</f>
        <v>17778000</v>
      </c>
      <c r="E119" s="6">
        <f>+E120</f>
        <v>15308400</v>
      </c>
      <c r="F119" s="6">
        <f t="shared" si="8"/>
        <v>13161757</v>
      </c>
      <c r="G119" s="6">
        <f>+G120</f>
        <v>0</v>
      </c>
      <c r="H119" s="6">
        <f>+H120</f>
        <v>13161757</v>
      </c>
      <c r="I119" s="6">
        <f>+I120</f>
        <v>13161757</v>
      </c>
      <c r="J119" s="6">
        <f>+J120</f>
        <v>0</v>
      </c>
      <c r="K119" s="6">
        <f t="shared" si="9"/>
        <v>0</v>
      </c>
    </row>
    <row r="120" spans="1:12" ht="33" x14ac:dyDescent="0.25">
      <c r="A120" s="5" t="s">
        <v>308</v>
      </c>
      <c r="B120" s="5" t="s">
        <v>36</v>
      </c>
      <c r="C120" s="5" t="s">
        <v>37</v>
      </c>
      <c r="D120" s="6">
        <f>D121+D123</f>
        <v>17778000</v>
      </c>
      <c r="E120" s="6">
        <f>E121+E123</f>
        <v>15308400</v>
      </c>
      <c r="F120" s="6">
        <f t="shared" si="8"/>
        <v>13161757</v>
      </c>
      <c r="G120" s="6">
        <f>G121+G123</f>
        <v>0</v>
      </c>
      <c r="H120" s="6">
        <f>H121+H123</f>
        <v>13161757</v>
      </c>
      <c r="I120" s="6">
        <f>I121+I123</f>
        <v>13161757</v>
      </c>
      <c r="J120" s="6">
        <f>J121+J123</f>
        <v>0</v>
      </c>
      <c r="K120" s="6">
        <f t="shared" si="9"/>
        <v>0</v>
      </c>
    </row>
    <row r="121" spans="1:12" x14ac:dyDescent="0.25">
      <c r="A121" s="5" t="s">
        <v>35</v>
      </c>
      <c r="B121" s="5" t="s">
        <v>39</v>
      </c>
      <c r="C121" s="5" t="s">
        <v>40</v>
      </c>
      <c r="D121" s="6">
        <f>+D122</f>
        <v>303000</v>
      </c>
      <c r="E121" s="6">
        <f>+E122</f>
        <v>250000</v>
      </c>
      <c r="F121" s="6">
        <f t="shared" si="8"/>
        <v>238400</v>
      </c>
      <c r="G121" s="6">
        <f>+G122</f>
        <v>0</v>
      </c>
      <c r="H121" s="6">
        <f>+H122</f>
        <v>238400</v>
      </c>
      <c r="I121" s="6">
        <f>+I122</f>
        <v>238400</v>
      </c>
      <c r="J121" s="6">
        <f>+J122</f>
        <v>0</v>
      </c>
      <c r="K121" s="6">
        <f t="shared" si="9"/>
        <v>0</v>
      </c>
    </row>
    <row r="122" spans="1:12" ht="22.5" x14ac:dyDescent="0.25">
      <c r="A122" s="5" t="s">
        <v>309</v>
      </c>
      <c r="B122" s="5" t="s">
        <v>42</v>
      </c>
      <c r="C122" s="5" t="s">
        <v>43</v>
      </c>
      <c r="D122" s="6">
        <v>303000</v>
      </c>
      <c r="E122" s="6">
        <v>250000</v>
      </c>
      <c r="F122" s="6">
        <f t="shared" si="8"/>
        <v>238400</v>
      </c>
      <c r="G122" s="6">
        <v>0</v>
      </c>
      <c r="H122" s="6">
        <v>238400</v>
      </c>
      <c r="I122" s="6">
        <v>238400</v>
      </c>
      <c r="J122" s="6">
        <v>0</v>
      </c>
      <c r="K122" s="6">
        <f t="shared" si="9"/>
        <v>0</v>
      </c>
    </row>
    <row r="123" spans="1:12" ht="22.5" x14ac:dyDescent="0.25">
      <c r="A123" s="5" t="s">
        <v>41</v>
      </c>
      <c r="B123" s="5" t="s">
        <v>45</v>
      </c>
      <c r="C123" s="5" t="s">
        <v>46</v>
      </c>
      <c r="D123" s="6">
        <f>D124+D125</f>
        <v>17475000</v>
      </c>
      <c r="E123" s="6">
        <f>E124+E125</f>
        <v>15058400</v>
      </c>
      <c r="F123" s="6">
        <f t="shared" si="8"/>
        <v>12923357</v>
      </c>
      <c r="G123" s="6">
        <f>G124+G125</f>
        <v>0</v>
      </c>
      <c r="H123" s="6">
        <f>H124+H125</f>
        <v>12923357</v>
      </c>
      <c r="I123" s="6">
        <f>I124+I125</f>
        <v>12923357</v>
      </c>
      <c r="J123" s="6">
        <f>J124+J125</f>
        <v>0</v>
      </c>
      <c r="K123" s="6">
        <f t="shared" si="9"/>
        <v>0</v>
      </c>
    </row>
    <row r="124" spans="1:12" x14ac:dyDescent="0.25">
      <c r="A124" s="5" t="s">
        <v>44</v>
      </c>
      <c r="B124" s="5" t="s">
        <v>48</v>
      </c>
      <c r="C124" s="5" t="s">
        <v>49</v>
      </c>
      <c r="D124" s="6">
        <v>16875000</v>
      </c>
      <c r="E124" s="6">
        <v>14608400</v>
      </c>
      <c r="F124" s="6">
        <f t="shared" si="8"/>
        <v>12476328</v>
      </c>
      <c r="G124" s="6">
        <v>0</v>
      </c>
      <c r="H124" s="6">
        <v>12476328</v>
      </c>
      <c r="I124" s="6">
        <v>12476328</v>
      </c>
      <c r="J124" s="6">
        <v>0</v>
      </c>
      <c r="K124" s="6">
        <f t="shared" si="9"/>
        <v>0</v>
      </c>
    </row>
    <row r="125" spans="1:12" ht="22.5" x14ac:dyDescent="0.25">
      <c r="A125" s="5" t="s">
        <v>310</v>
      </c>
      <c r="B125" s="5" t="s">
        <v>51</v>
      </c>
      <c r="C125" s="5" t="s">
        <v>52</v>
      </c>
      <c r="D125" s="6">
        <v>600000</v>
      </c>
      <c r="E125" s="6">
        <v>450000</v>
      </c>
      <c r="F125" s="6">
        <f t="shared" si="8"/>
        <v>447029</v>
      </c>
      <c r="G125" s="6">
        <v>0</v>
      </c>
      <c r="H125" s="6">
        <v>447029</v>
      </c>
      <c r="I125" s="6">
        <v>447029</v>
      </c>
      <c r="J125" s="6">
        <v>0</v>
      </c>
      <c r="K125" s="6">
        <f t="shared" si="9"/>
        <v>0</v>
      </c>
    </row>
    <row r="126" spans="1:12" ht="22.5" x14ac:dyDescent="0.25">
      <c r="A126" s="5" t="s">
        <v>311</v>
      </c>
      <c r="B126" s="5" t="s">
        <v>54</v>
      </c>
      <c r="C126" s="5" t="s">
        <v>55</v>
      </c>
      <c r="D126" s="6">
        <f>D127</f>
        <v>6312000</v>
      </c>
      <c r="E126" s="6">
        <f>E127</f>
        <v>5494300</v>
      </c>
      <c r="F126" s="6">
        <f t="shared" si="8"/>
        <v>8618917</v>
      </c>
      <c r="G126" s="6">
        <f>G127</f>
        <v>1910064</v>
      </c>
      <c r="H126" s="6">
        <f>H127</f>
        <v>6708853</v>
      </c>
      <c r="I126" s="6">
        <f>I127</f>
        <v>6042018</v>
      </c>
      <c r="J126" s="6">
        <f>J127</f>
        <v>82923</v>
      </c>
      <c r="K126" s="6">
        <f t="shared" si="9"/>
        <v>2493976</v>
      </c>
    </row>
    <row r="127" spans="1:12" ht="22.5" x14ac:dyDescent="0.25">
      <c r="A127" s="5" t="s">
        <v>53</v>
      </c>
      <c r="B127" s="5" t="s">
        <v>57</v>
      </c>
      <c r="C127" s="5" t="s">
        <v>58</v>
      </c>
      <c r="D127" s="6">
        <f>D128+D131+D135+D136</f>
        <v>6312000</v>
      </c>
      <c r="E127" s="6">
        <f>E128+E131+E135+E136</f>
        <v>5494300</v>
      </c>
      <c r="F127" s="6">
        <f t="shared" si="8"/>
        <v>8618917</v>
      </c>
      <c r="G127" s="6">
        <f>G128+G131+G135+G136</f>
        <v>1910064</v>
      </c>
      <c r="H127" s="6">
        <f>H128+H131+H135+H136</f>
        <v>6708853</v>
      </c>
      <c r="I127" s="6">
        <f>I128+I131+I135+I136</f>
        <v>6042018</v>
      </c>
      <c r="J127" s="6">
        <f>J128+J131+J135+J136</f>
        <v>82923</v>
      </c>
      <c r="K127" s="6">
        <f t="shared" si="9"/>
        <v>2493976</v>
      </c>
    </row>
    <row r="128" spans="1:12" ht="22.5" x14ac:dyDescent="0.25">
      <c r="A128" s="5" t="s">
        <v>56</v>
      </c>
      <c r="B128" s="5" t="s">
        <v>60</v>
      </c>
      <c r="C128" s="5" t="s">
        <v>61</v>
      </c>
      <c r="D128" s="6">
        <f>D129+D130</f>
        <v>4250000</v>
      </c>
      <c r="E128" s="6">
        <f>E129+E130</f>
        <v>3754000</v>
      </c>
      <c r="F128" s="6">
        <f t="shared" si="8"/>
        <v>6000194</v>
      </c>
      <c r="G128" s="6">
        <f>G129+G130</f>
        <v>1364775</v>
      </c>
      <c r="H128" s="6">
        <f>H129+H130</f>
        <v>4635419</v>
      </c>
      <c r="I128" s="6">
        <f>I129+I130</f>
        <v>4191731</v>
      </c>
      <c r="J128" s="6">
        <f>J129+J130</f>
        <v>70391</v>
      </c>
      <c r="K128" s="6">
        <f t="shared" si="9"/>
        <v>1738072</v>
      </c>
    </row>
    <row r="129" spans="1:11" x14ac:dyDescent="0.25">
      <c r="A129" s="5" t="s">
        <v>59</v>
      </c>
      <c r="B129" s="5" t="s">
        <v>63</v>
      </c>
      <c r="C129" s="5" t="s">
        <v>64</v>
      </c>
      <c r="D129" s="6">
        <v>1820000</v>
      </c>
      <c r="E129" s="6">
        <v>1554000</v>
      </c>
      <c r="F129" s="6">
        <f t="shared" si="8"/>
        <v>2174193</v>
      </c>
      <c r="G129" s="6">
        <v>238993</v>
      </c>
      <c r="H129" s="6">
        <v>1935200</v>
      </c>
      <c r="I129" s="6">
        <v>1725600</v>
      </c>
      <c r="J129" s="6">
        <v>20321</v>
      </c>
      <c r="K129" s="6">
        <f t="shared" si="9"/>
        <v>428272</v>
      </c>
    </row>
    <row r="130" spans="1:11" x14ac:dyDescent="0.25">
      <c r="A130" s="5" t="s">
        <v>62</v>
      </c>
      <c r="B130" s="5" t="s">
        <v>66</v>
      </c>
      <c r="C130" s="5" t="s">
        <v>67</v>
      </c>
      <c r="D130" s="6">
        <v>2430000</v>
      </c>
      <c r="E130" s="6">
        <v>2200000</v>
      </c>
      <c r="F130" s="6">
        <f t="shared" si="8"/>
        <v>3826001</v>
      </c>
      <c r="G130" s="6">
        <v>1125782</v>
      </c>
      <c r="H130" s="6">
        <v>2700219</v>
      </c>
      <c r="I130" s="6">
        <v>2466131</v>
      </c>
      <c r="J130" s="6">
        <v>50070</v>
      </c>
      <c r="K130" s="6">
        <f t="shared" si="9"/>
        <v>1309800</v>
      </c>
    </row>
    <row r="131" spans="1:11" ht="22.5" x14ac:dyDescent="0.25">
      <c r="A131" s="5" t="s">
        <v>65</v>
      </c>
      <c r="B131" s="5" t="s">
        <v>69</v>
      </c>
      <c r="C131" s="5" t="s">
        <v>70</v>
      </c>
      <c r="D131" s="6">
        <f>D132+D133+D134</f>
        <v>1617000</v>
      </c>
      <c r="E131" s="6">
        <f>E132+E133+E134</f>
        <v>1375300</v>
      </c>
      <c r="F131" s="6">
        <f t="shared" si="8"/>
        <v>2125540</v>
      </c>
      <c r="G131" s="6">
        <f>G132+G133+G134</f>
        <v>458552</v>
      </c>
      <c r="H131" s="6">
        <f>H132+H133+H134</f>
        <v>1666988</v>
      </c>
      <c r="I131" s="6">
        <f>I132+I133+I134</f>
        <v>1446162</v>
      </c>
      <c r="J131" s="6">
        <f>J132+J133+J134</f>
        <v>6992</v>
      </c>
      <c r="K131" s="6">
        <f t="shared" si="9"/>
        <v>672386</v>
      </c>
    </row>
    <row r="132" spans="1:11" ht="22.5" x14ac:dyDescent="0.25">
      <c r="A132" s="5" t="s">
        <v>68</v>
      </c>
      <c r="B132" s="5" t="s">
        <v>72</v>
      </c>
      <c r="C132" s="5" t="s">
        <v>73</v>
      </c>
      <c r="D132" s="6">
        <v>1020000</v>
      </c>
      <c r="E132" s="6">
        <v>899300</v>
      </c>
      <c r="F132" s="6">
        <f t="shared" si="8"/>
        <v>1216804</v>
      </c>
      <c r="G132" s="6">
        <v>168048</v>
      </c>
      <c r="H132" s="6">
        <v>1048756</v>
      </c>
      <c r="I132" s="6">
        <v>929492</v>
      </c>
      <c r="J132" s="6">
        <v>6992</v>
      </c>
      <c r="K132" s="6">
        <f t="shared" si="9"/>
        <v>280320</v>
      </c>
    </row>
    <row r="133" spans="1:11" ht="22.5" x14ac:dyDescent="0.25">
      <c r="A133" s="5" t="s">
        <v>71</v>
      </c>
      <c r="B133" s="5" t="s">
        <v>75</v>
      </c>
      <c r="C133" s="5" t="s">
        <v>76</v>
      </c>
      <c r="D133" s="6">
        <v>241000</v>
      </c>
      <c r="E133" s="6">
        <v>200000</v>
      </c>
      <c r="F133" s="6">
        <f t="shared" si="8"/>
        <v>475246</v>
      </c>
      <c r="G133" s="6">
        <v>212822</v>
      </c>
      <c r="H133" s="6">
        <v>262424</v>
      </c>
      <c r="I133" s="6">
        <v>216233</v>
      </c>
      <c r="J133" s="6">
        <v>0</v>
      </c>
      <c r="K133" s="6">
        <f t="shared" si="9"/>
        <v>259013</v>
      </c>
    </row>
    <row r="134" spans="1:11" x14ac:dyDescent="0.25">
      <c r="A134" s="5" t="s">
        <v>74</v>
      </c>
      <c r="B134" s="5" t="s">
        <v>78</v>
      </c>
      <c r="C134" s="5" t="s">
        <v>79</v>
      </c>
      <c r="D134" s="6">
        <v>356000</v>
      </c>
      <c r="E134" s="6">
        <v>276000</v>
      </c>
      <c r="F134" s="6">
        <f t="shared" si="8"/>
        <v>433490</v>
      </c>
      <c r="G134" s="6">
        <v>77682</v>
      </c>
      <c r="H134" s="6">
        <v>355808</v>
      </c>
      <c r="I134" s="6">
        <v>300437</v>
      </c>
      <c r="J134" s="6">
        <v>0</v>
      </c>
      <c r="K134" s="6">
        <f t="shared" si="9"/>
        <v>133053</v>
      </c>
    </row>
    <row r="135" spans="1:11" x14ac:dyDescent="0.25">
      <c r="A135" s="5" t="s">
        <v>77</v>
      </c>
      <c r="B135" s="5" t="s">
        <v>81</v>
      </c>
      <c r="C135" s="5" t="s">
        <v>82</v>
      </c>
      <c r="D135" s="6">
        <v>240000</v>
      </c>
      <c r="E135" s="6">
        <v>185000</v>
      </c>
      <c r="F135" s="6">
        <f t="shared" si="8"/>
        <v>242802</v>
      </c>
      <c r="G135" s="6">
        <v>39732</v>
      </c>
      <c r="H135" s="6">
        <v>203070</v>
      </c>
      <c r="I135" s="6">
        <v>218804</v>
      </c>
      <c r="J135" s="6">
        <v>3589</v>
      </c>
      <c r="K135" s="6">
        <f t="shared" si="9"/>
        <v>20409</v>
      </c>
    </row>
    <row r="136" spans="1:11" x14ac:dyDescent="0.25">
      <c r="A136" s="5" t="s">
        <v>80</v>
      </c>
      <c r="B136" s="5" t="s">
        <v>84</v>
      </c>
      <c r="C136" s="5" t="s">
        <v>85</v>
      </c>
      <c r="D136" s="6">
        <v>205000</v>
      </c>
      <c r="E136" s="6">
        <v>180000</v>
      </c>
      <c r="F136" s="6">
        <f t="shared" si="8"/>
        <v>250381</v>
      </c>
      <c r="G136" s="6">
        <v>47005</v>
      </c>
      <c r="H136" s="6">
        <v>203376</v>
      </c>
      <c r="I136" s="6">
        <v>185321</v>
      </c>
      <c r="J136" s="6">
        <v>1951</v>
      </c>
      <c r="K136" s="6">
        <f t="shared" si="9"/>
        <v>63109</v>
      </c>
    </row>
    <row r="137" spans="1:11" ht="22.5" x14ac:dyDescent="0.25">
      <c r="A137" s="5" t="s">
        <v>83</v>
      </c>
      <c r="B137" s="5" t="s">
        <v>87</v>
      </c>
      <c r="C137" s="5" t="s">
        <v>88</v>
      </c>
      <c r="D137" s="6">
        <f>D138+D141+D143</f>
        <v>18444000</v>
      </c>
      <c r="E137" s="6">
        <f>E138+E141+E143</f>
        <v>15551000</v>
      </c>
      <c r="F137" s="6">
        <f t="shared" si="8"/>
        <v>15604147</v>
      </c>
      <c r="G137" s="6">
        <f>G138+G141+G143</f>
        <v>777378</v>
      </c>
      <c r="H137" s="6">
        <f>H138+H141+H143</f>
        <v>14826769</v>
      </c>
      <c r="I137" s="6">
        <f>I138+I141+I143</f>
        <v>14209049</v>
      </c>
      <c r="J137" s="6">
        <f>J138+J141+J143</f>
        <v>41216</v>
      </c>
      <c r="K137" s="6">
        <f t="shared" si="9"/>
        <v>1353882</v>
      </c>
    </row>
    <row r="138" spans="1:11" ht="22.5" x14ac:dyDescent="0.25">
      <c r="A138" s="5" t="s">
        <v>86</v>
      </c>
      <c r="B138" s="5" t="s">
        <v>90</v>
      </c>
      <c r="C138" s="5" t="s">
        <v>91</v>
      </c>
      <c r="D138" s="6">
        <f>+D139+D140</f>
        <v>15621000</v>
      </c>
      <c r="E138" s="6">
        <f>+E139+E140</f>
        <v>13166000</v>
      </c>
      <c r="F138" s="6">
        <f t="shared" si="8"/>
        <v>11909294</v>
      </c>
      <c r="G138" s="6">
        <f>+G139+G140</f>
        <v>0</v>
      </c>
      <c r="H138" s="6">
        <f>+H139+H140</f>
        <v>11909294</v>
      </c>
      <c r="I138" s="6">
        <f>+I139+I140</f>
        <v>11909294</v>
      </c>
      <c r="J138" s="6">
        <f>+J139+J140</f>
        <v>0</v>
      </c>
      <c r="K138" s="6">
        <f t="shared" si="9"/>
        <v>0</v>
      </c>
    </row>
    <row r="139" spans="1:11" ht="43.5" x14ac:dyDescent="0.25">
      <c r="A139" s="5" t="s">
        <v>312</v>
      </c>
      <c r="B139" s="5" t="s">
        <v>93</v>
      </c>
      <c r="C139" s="5" t="s">
        <v>94</v>
      </c>
      <c r="D139" s="6">
        <v>10511000</v>
      </c>
      <c r="E139" s="6">
        <v>8056000</v>
      </c>
      <c r="F139" s="6">
        <f t="shared" si="8"/>
        <v>7218065</v>
      </c>
      <c r="G139" s="6">
        <v>0</v>
      </c>
      <c r="H139" s="6">
        <v>7218065</v>
      </c>
      <c r="I139" s="6">
        <v>7218065</v>
      </c>
      <c r="J139" s="6">
        <v>0</v>
      </c>
      <c r="K139" s="6">
        <f t="shared" si="9"/>
        <v>0</v>
      </c>
    </row>
    <row r="140" spans="1:11" ht="22.5" x14ac:dyDescent="0.25">
      <c r="A140" s="5" t="s">
        <v>313</v>
      </c>
      <c r="B140" s="5" t="s">
        <v>96</v>
      </c>
      <c r="C140" s="5" t="s">
        <v>97</v>
      </c>
      <c r="D140" s="6">
        <v>5110000</v>
      </c>
      <c r="E140" s="6">
        <v>5110000</v>
      </c>
      <c r="F140" s="6">
        <f t="shared" si="8"/>
        <v>4691229</v>
      </c>
      <c r="G140" s="6">
        <v>0</v>
      </c>
      <c r="H140" s="6">
        <v>4691229</v>
      </c>
      <c r="I140" s="6">
        <v>4691229</v>
      </c>
      <c r="J140" s="6">
        <v>0</v>
      </c>
      <c r="K140" s="6">
        <f t="shared" si="9"/>
        <v>0</v>
      </c>
    </row>
    <row r="141" spans="1:11" ht="22.5" x14ac:dyDescent="0.25">
      <c r="A141" s="5" t="s">
        <v>314</v>
      </c>
      <c r="B141" s="5" t="s">
        <v>99</v>
      </c>
      <c r="C141" s="5" t="s">
        <v>100</v>
      </c>
      <c r="D141" s="6">
        <f>D142</f>
        <v>1000</v>
      </c>
      <c r="E141" s="6">
        <f>E142</f>
        <v>1000</v>
      </c>
      <c r="F141" s="6">
        <f t="shared" si="8"/>
        <v>677</v>
      </c>
      <c r="G141" s="6">
        <f>G142</f>
        <v>0</v>
      </c>
      <c r="H141" s="6">
        <f>H142</f>
        <v>677</v>
      </c>
      <c r="I141" s="6">
        <f>I142</f>
        <v>677</v>
      </c>
      <c r="J141" s="6">
        <f>J142</f>
        <v>0</v>
      </c>
      <c r="K141" s="6">
        <f t="shared" si="9"/>
        <v>0</v>
      </c>
    </row>
    <row r="142" spans="1:11" x14ac:dyDescent="0.25">
      <c r="A142" s="5" t="s">
        <v>315</v>
      </c>
      <c r="B142" s="5" t="s">
        <v>102</v>
      </c>
      <c r="C142" s="5" t="s">
        <v>103</v>
      </c>
      <c r="D142" s="6">
        <v>1000</v>
      </c>
      <c r="E142" s="6">
        <v>1000</v>
      </c>
      <c r="F142" s="6">
        <f t="shared" si="8"/>
        <v>677</v>
      </c>
      <c r="G142" s="6">
        <v>0</v>
      </c>
      <c r="H142" s="6">
        <v>677</v>
      </c>
      <c r="I142" s="6">
        <v>677</v>
      </c>
      <c r="J142" s="6">
        <v>0</v>
      </c>
      <c r="K142" s="6">
        <f t="shared" si="9"/>
        <v>0</v>
      </c>
    </row>
    <row r="143" spans="1:11" ht="33" x14ac:dyDescent="0.25">
      <c r="A143" s="5" t="s">
        <v>101</v>
      </c>
      <c r="B143" s="5" t="s">
        <v>105</v>
      </c>
      <c r="C143" s="5" t="s">
        <v>106</v>
      </c>
      <c r="D143" s="6">
        <f>D144+D147+D148</f>
        <v>2822000</v>
      </c>
      <c r="E143" s="6">
        <f>E144+E147+E148</f>
        <v>2384000</v>
      </c>
      <c r="F143" s="6">
        <f t="shared" si="8"/>
        <v>3694176</v>
      </c>
      <c r="G143" s="6">
        <f>G144+G147+G148</f>
        <v>777378</v>
      </c>
      <c r="H143" s="6">
        <f>H144+H147+H148</f>
        <v>2916798</v>
      </c>
      <c r="I143" s="6">
        <f>I144+I147+I148</f>
        <v>2299078</v>
      </c>
      <c r="J143" s="6">
        <f>J144+J147+J148</f>
        <v>41216</v>
      </c>
      <c r="K143" s="6">
        <f t="shared" si="9"/>
        <v>1353882</v>
      </c>
    </row>
    <row r="144" spans="1:11" ht="22.5" x14ac:dyDescent="0.25">
      <c r="A144" s="5" t="s">
        <v>316</v>
      </c>
      <c r="B144" s="5" t="s">
        <v>108</v>
      </c>
      <c r="C144" s="5" t="s">
        <v>109</v>
      </c>
      <c r="D144" s="6">
        <f>D145+D146</f>
        <v>1999000</v>
      </c>
      <c r="E144" s="6">
        <f>E145+E146</f>
        <v>1730000</v>
      </c>
      <c r="F144" s="6">
        <f t="shared" si="8"/>
        <v>2952707</v>
      </c>
      <c r="G144" s="6">
        <f>G145+G146</f>
        <v>690601</v>
      </c>
      <c r="H144" s="6">
        <f>H145+H146</f>
        <v>2262106</v>
      </c>
      <c r="I144" s="6">
        <f>I145+I146</f>
        <v>1736352</v>
      </c>
      <c r="J144" s="6">
        <f>J145+J146</f>
        <v>30174</v>
      </c>
      <c r="K144" s="6">
        <f t="shared" si="9"/>
        <v>1186181</v>
      </c>
    </row>
    <row r="145" spans="1:11" ht="22.5" x14ac:dyDescent="0.25">
      <c r="A145" s="5" t="s">
        <v>104</v>
      </c>
      <c r="B145" s="5" t="s">
        <v>111</v>
      </c>
      <c r="C145" s="5" t="s">
        <v>112</v>
      </c>
      <c r="D145" s="6">
        <v>1541000</v>
      </c>
      <c r="E145" s="6">
        <v>1350000</v>
      </c>
      <c r="F145" s="6">
        <f t="shared" si="8"/>
        <v>2328655</v>
      </c>
      <c r="G145" s="6">
        <v>549671</v>
      </c>
      <c r="H145" s="6">
        <v>1778984</v>
      </c>
      <c r="I145" s="6">
        <v>1340725</v>
      </c>
      <c r="J145" s="6">
        <v>16840</v>
      </c>
      <c r="K145" s="6">
        <f t="shared" si="9"/>
        <v>971090</v>
      </c>
    </row>
    <row r="146" spans="1:11" ht="22.5" x14ac:dyDescent="0.25">
      <c r="A146" s="5" t="s">
        <v>107</v>
      </c>
      <c r="B146" s="5" t="s">
        <v>114</v>
      </c>
      <c r="C146" s="5" t="s">
        <v>115</v>
      </c>
      <c r="D146" s="6">
        <v>458000</v>
      </c>
      <c r="E146" s="6">
        <v>380000</v>
      </c>
      <c r="F146" s="6">
        <f t="shared" si="8"/>
        <v>624052</v>
      </c>
      <c r="G146" s="6">
        <v>140930</v>
      </c>
      <c r="H146" s="6">
        <v>483122</v>
      </c>
      <c r="I146" s="6">
        <v>395627</v>
      </c>
      <c r="J146" s="6">
        <v>13334</v>
      </c>
      <c r="K146" s="6">
        <f t="shared" si="9"/>
        <v>215091</v>
      </c>
    </row>
    <row r="147" spans="1:11" ht="22.5" x14ac:dyDescent="0.25">
      <c r="A147" s="5" t="s">
        <v>110</v>
      </c>
      <c r="B147" s="5" t="s">
        <v>117</v>
      </c>
      <c r="C147" s="5" t="s">
        <v>118</v>
      </c>
      <c r="D147" s="6">
        <v>708000</v>
      </c>
      <c r="E147" s="6">
        <v>570000</v>
      </c>
      <c r="F147" s="6">
        <f t="shared" si="8"/>
        <v>606242</v>
      </c>
      <c r="G147" s="6">
        <v>70022</v>
      </c>
      <c r="H147" s="6">
        <v>536220</v>
      </c>
      <c r="I147" s="6">
        <v>455963</v>
      </c>
      <c r="J147" s="6">
        <v>9950</v>
      </c>
      <c r="K147" s="6">
        <f t="shared" si="9"/>
        <v>140329</v>
      </c>
    </row>
    <row r="148" spans="1:11" ht="33" x14ac:dyDescent="0.25">
      <c r="A148" s="5" t="s">
        <v>113</v>
      </c>
      <c r="B148" s="5" t="s">
        <v>120</v>
      </c>
      <c r="C148" s="5" t="s">
        <v>121</v>
      </c>
      <c r="D148" s="6">
        <v>115000</v>
      </c>
      <c r="E148" s="6">
        <v>84000</v>
      </c>
      <c r="F148" s="6">
        <f t="shared" si="8"/>
        <v>135227</v>
      </c>
      <c r="G148" s="6">
        <v>16755</v>
      </c>
      <c r="H148" s="6">
        <v>118472</v>
      </c>
      <c r="I148" s="6">
        <v>106763</v>
      </c>
      <c r="J148" s="6">
        <v>1092</v>
      </c>
      <c r="K148" s="6">
        <f t="shared" si="9"/>
        <v>27372</v>
      </c>
    </row>
    <row r="149" spans="1:11" ht="22.5" x14ac:dyDescent="0.25">
      <c r="A149" s="5" t="s">
        <v>116</v>
      </c>
      <c r="B149" s="5" t="s">
        <v>123</v>
      </c>
      <c r="C149" s="5" t="s">
        <v>124</v>
      </c>
      <c r="D149" s="6">
        <f>D150</f>
        <v>0</v>
      </c>
      <c r="E149" s="6">
        <f>E150</f>
        <v>0</v>
      </c>
      <c r="F149" s="6">
        <f t="shared" si="8"/>
        <v>504</v>
      </c>
      <c r="G149" s="6">
        <f t="shared" ref="G149:J150" si="10">G150</f>
        <v>433</v>
      </c>
      <c r="H149" s="6">
        <f t="shared" si="10"/>
        <v>71</v>
      </c>
      <c r="I149" s="6">
        <f t="shared" si="10"/>
        <v>0</v>
      </c>
      <c r="J149" s="6">
        <f t="shared" si="10"/>
        <v>0</v>
      </c>
      <c r="K149" s="6">
        <f t="shared" si="9"/>
        <v>504</v>
      </c>
    </row>
    <row r="150" spans="1:11" x14ac:dyDescent="0.25">
      <c r="A150" s="5" t="s">
        <v>119</v>
      </c>
      <c r="B150" s="5" t="s">
        <v>126</v>
      </c>
      <c r="C150" s="5" t="s">
        <v>127</v>
      </c>
      <c r="D150" s="6">
        <f>D151</f>
        <v>0</v>
      </c>
      <c r="E150" s="6">
        <f>E151</f>
        <v>0</v>
      </c>
      <c r="F150" s="6">
        <f t="shared" si="8"/>
        <v>504</v>
      </c>
      <c r="G150" s="6">
        <f t="shared" si="10"/>
        <v>433</v>
      </c>
      <c r="H150" s="6">
        <f t="shared" si="10"/>
        <v>71</v>
      </c>
      <c r="I150" s="6">
        <f t="shared" si="10"/>
        <v>0</v>
      </c>
      <c r="J150" s="6">
        <f t="shared" si="10"/>
        <v>0</v>
      </c>
      <c r="K150" s="6">
        <f t="shared" si="9"/>
        <v>504</v>
      </c>
    </row>
    <row r="151" spans="1:11" x14ac:dyDescent="0.25">
      <c r="A151" s="5" t="s">
        <v>122</v>
      </c>
      <c r="B151" s="5" t="s">
        <v>129</v>
      </c>
      <c r="C151" s="5" t="s">
        <v>130</v>
      </c>
      <c r="D151" s="6">
        <v>0</v>
      </c>
      <c r="E151" s="6">
        <v>0</v>
      </c>
      <c r="F151" s="6">
        <f t="shared" si="8"/>
        <v>504</v>
      </c>
      <c r="G151" s="6">
        <v>433</v>
      </c>
      <c r="H151" s="6">
        <v>71</v>
      </c>
      <c r="I151" s="6">
        <v>0</v>
      </c>
      <c r="J151" s="6">
        <v>0</v>
      </c>
      <c r="K151" s="6">
        <f t="shared" si="9"/>
        <v>504</v>
      </c>
    </row>
    <row r="152" spans="1:11" x14ac:dyDescent="0.25">
      <c r="A152" s="5" t="s">
        <v>125</v>
      </c>
      <c r="B152" s="5" t="s">
        <v>132</v>
      </c>
      <c r="C152" s="5" t="s">
        <v>133</v>
      </c>
      <c r="D152" s="6">
        <f>D153+D157</f>
        <v>4786960</v>
      </c>
      <c r="E152" s="6">
        <f>E153+E157</f>
        <v>4291100</v>
      </c>
      <c r="F152" s="6">
        <f t="shared" si="8"/>
        <v>9072987</v>
      </c>
      <c r="G152" s="6">
        <f>G153+G157</f>
        <v>5018599</v>
      </c>
      <c r="H152" s="6">
        <f>H153+H157</f>
        <v>4054388</v>
      </c>
      <c r="I152" s="6">
        <f>I153+I157</f>
        <v>2193871</v>
      </c>
      <c r="J152" s="6">
        <f>J153+J157</f>
        <v>715647</v>
      </c>
      <c r="K152" s="6">
        <f t="shared" si="9"/>
        <v>6163469</v>
      </c>
    </row>
    <row r="153" spans="1:11" ht="22.5" x14ac:dyDescent="0.25">
      <c r="A153" s="5" t="s">
        <v>128</v>
      </c>
      <c r="B153" s="5" t="s">
        <v>135</v>
      </c>
      <c r="C153" s="5" t="s">
        <v>136</v>
      </c>
      <c r="D153" s="6">
        <f>D154</f>
        <v>2060000</v>
      </c>
      <c r="E153" s="6">
        <f>E154</f>
        <v>2060000</v>
      </c>
      <c r="F153" s="6">
        <f t="shared" si="8"/>
        <v>3594805</v>
      </c>
      <c r="G153" s="6">
        <f>G154</f>
        <v>1696648</v>
      </c>
      <c r="H153" s="6">
        <f>H154</f>
        <v>1898157</v>
      </c>
      <c r="I153" s="6">
        <f>I154</f>
        <v>1608918</v>
      </c>
      <c r="J153" s="6">
        <f>J154</f>
        <v>137958</v>
      </c>
      <c r="K153" s="6">
        <f t="shared" si="9"/>
        <v>1847929</v>
      </c>
    </row>
    <row r="154" spans="1:11" ht="22.5" x14ac:dyDescent="0.25">
      <c r="A154" s="5" t="s">
        <v>131</v>
      </c>
      <c r="B154" s="5" t="s">
        <v>138</v>
      </c>
      <c r="C154" s="5" t="s">
        <v>139</v>
      </c>
      <c r="D154" s="6">
        <f>+D155</f>
        <v>2060000</v>
      </c>
      <c r="E154" s="6">
        <f>+E155</f>
        <v>2060000</v>
      </c>
      <c r="F154" s="6">
        <f t="shared" si="8"/>
        <v>3594805</v>
      </c>
      <c r="G154" s="6">
        <f t="shared" ref="G154:J155" si="11">+G155</f>
        <v>1696648</v>
      </c>
      <c r="H154" s="6">
        <f t="shared" si="11"/>
        <v>1898157</v>
      </c>
      <c r="I154" s="6">
        <f t="shared" si="11"/>
        <v>1608918</v>
      </c>
      <c r="J154" s="6">
        <f t="shared" si="11"/>
        <v>137958</v>
      </c>
      <c r="K154" s="6">
        <f t="shared" si="9"/>
        <v>1847929</v>
      </c>
    </row>
    <row r="155" spans="1:11" x14ac:dyDescent="0.25">
      <c r="A155" s="5" t="s">
        <v>317</v>
      </c>
      <c r="B155" s="5" t="s">
        <v>141</v>
      </c>
      <c r="C155" s="5" t="s">
        <v>142</v>
      </c>
      <c r="D155" s="6">
        <f>+D156</f>
        <v>2060000</v>
      </c>
      <c r="E155" s="6">
        <f>+E156</f>
        <v>2060000</v>
      </c>
      <c r="F155" s="6">
        <f t="shared" si="8"/>
        <v>3594805</v>
      </c>
      <c r="G155" s="6">
        <f t="shared" si="11"/>
        <v>1696648</v>
      </c>
      <c r="H155" s="6">
        <f t="shared" si="11"/>
        <v>1898157</v>
      </c>
      <c r="I155" s="6">
        <f t="shared" si="11"/>
        <v>1608918</v>
      </c>
      <c r="J155" s="6">
        <f t="shared" si="11"/>
        <v>137958</v>
      </c>
      <c r="K155" s="6">
        <f t="shared" si="9"/>
        <v>1847929</v>
      </c>
    </row>
    <row r="156" spans="1:11" ht="22.5" x14ac:dyDescent="0.25">
      <c r="A156" s="5" t="s">
        <v>318</v>
      </c>
      <c r="B156" s="5" t="s">
        <v>144</v>
      </c>
      <c r="C156" s="5" t="s">
        <v>145</v>
      </c>
      <c r="D156" s="6">
        <v>2060000</v>
      </c>
      <c r="E156" s="6">
        <v>2060000</v>
      </c>
      <c r="F156" s="6">
        <f t="shared" si="8"/>
        <v>3594805</v>
      </c>
      <c r="G156" s="6">
        <v>1696648</v>
      </c>
      <c r="H156" s="6">
        <v>1898157</v>
      </c>
      <c r="I156" s="6">
        <v>1608918</v>
      </c>
      <c r="J156" s="6">
        <v>137958</v>
      </c>
      <c r="K156" s="6">
        <f t="shared" si="9"/>
        <v>1847929</v>
      </c>
    </row>
    <row r="157" spans="1:11" ht="22.5" x14ac:dyDescent="0.25">
      <c r="A157" s="5" t="s">
        <v>319</v>
      </c>
      <c r="B157" s="5" t="s">
        <v>147</v>
      </c>
      <c r="C157" s="5" t="s">
        <v>148</v>
      </c>
      <c r="D157" s="6">
        <f>D158+D161+D165+D168</f>
        <v>2726960</v>
      </c>
      <c r="E157" s="6">
        <f>E158+E161+E165+E168</f>
        <v>2231100</v>
      </c>
      <c r="F157" s="6">
        <f t="shared" si="8"/>
        <v>5478182</v>
      </c>
      <c r="G157" s="6">
        <f>G158+G161+G165+G168</f>
        <v>3321951</v>
      </c>
      <c r="H157" s="6">
        <f>H158+H161+H165+H168</f>
        <v>2156231</v>
      </c>
      <c r="I157" s="6">
        <f>I158+I161+I165+I168</f>
        <v>584953</v>
      </c>
      <c r="J157" s="6">
        <f>J158+J161+J165+J168</f>
        <v>577689</v>
      </c>
      <c r="K157" s="6">
        <f t="shared" si="9"/>
        <v>4315540</v>
      </c>
    </row>
    <row r="158" spans="1:11" ht="43.5" x14ac:dyDescent="0.25">
      <c r="A158" s="5" t="s">
        <v>320</v>
      </c>
      <c r="B158" s="5" t="s">
        <v>150</v>
      </c>
      <c r="C158" s="5" t="s">
        <v>151</v>
      </c>
      <c r="D158" s="6">
        <f>D159+D160</f>
        <v>7128070</v>
      </c>
      <c r="E158" s="6">
        <f>E159+E160</f>
        <v>6814210</v>
      </c>
      <c r="F158" s="6">
        <f t="shared" si="8"/>
        <v>3785984</v>
      </c>
      <c r="G158" s="6">
        <f>G159+G160</f>
        <v>652554</v>
      </c>
      <c r="H158" s="6">
        <f>H159+H160</f>
        <v>3133430</v>
      </c>
      <c r="I158" s="6">
        <f>I159+I160</f>
        <v>2887003</v>
      </c>
      <c r="J158" s="6">
        <f>J159+J160</f>
        <v>30177</v>
      </c>
      <c r="K158" s="6">
        <f t="shared" si="9"/>
        <v>868804</v>
      </c>
    </row>
    <row r="159" spans="1:11" x14ac:dyDescent="0.25">
      <c r="A159" s="5" t="s">
        <v>146</v>
      </c>
      <c r="B159" s="5" t="s">
        <v>153</v>
      </c>
      <c r="C159" s="5" t="s">
        <v>154</v>
      </c>
      <c r="D159" s="6">
        <v>60000</v>
      </c>
      <c r="E159" s="6">
        <v>45000</v>
      </c>
      <c r="F159" s="6">
        <f t="shared" si="8"/>
        <v>19677</v>
      </c>
      <c r="G159" s="6">
        <v>0</v>
      </c>
      <c r="H159" s="6">
        <v>19677</v>
      </c>
      <c r="I159" s="6">
        <v>19677</v>
      </c>
      <c r="J159" s="6">
        <v>0</v>
      </c>
      <c r="K159" s="6">
        <f t="shared" si="9"/>
        <v>0</v>
      </c>
    </row>
    <row r="160" spans="1:11" ht="22.5" x14ac:dyDescent="0.25">
      <c r="A160" s="5" t="s">
        <v>321</v>
      </c>
      <c r="B160" s="5" t="s">
        <v>156</v>
      </c>
      <c r="C160" s="5" t="s">
        <v>157</v>
      </c>
      <c r="D160" s="6">
        <v>7068070</v>
      </c>
      <c r="E160" s="6">
        <v>6769210</v>
      </c>
      <c r="F160" s="6">
        <f t="shared" si="8"/>
        <v>3766307</v>
      </c>
      <c r="G160" s="6">
        <v>652554</v>
      </c>
      <c r="H160" s="6">
        <v>3113753</v>
      </c>
      <c r="I160" s="6">
        <v>2867326</v>
      </c>
      <c r="J160" s="6">
        <v>30177</v>
      </c>
      <c r="K160" s="6">
        <f t="shared" si="9"/>
        <v>868804</v>
      </c>
    </row>
    <row r="161" spans="1:11" ht="22.5" x14ac:dyDescent="0.25">
      <c r="A161" s="5" t="s">
        <v>322</v>
      </c>
      <c r="B161" s="5" t="s">
        <v>159</v>
      </c>
      <c r="C161" s="5" t="s">
        <v>160</v>
      </c>
      <c r="D161" s="6">
        <f>D162+D164</f>
        <v>808500</v>
      </c>
      <c r="E161" s="6">
        <f>E162+E164</f>
        <v>636500</v>
      </c>
      <c r="F161" s="6">
        <f t="shared" si="8"/>
        <v>2526063</v>
      </c>
      <c r="G161" s="6">
        <f>G162+G164</f>
        <v>1688951</v>
      </c>
      <c r="H161" s="6">
        <f>H162+H164</f>
        <v>837112</v>
      </c>
      <c r="I161" s="6">
        <f>I162+I164</f>
        <v>559900</v>
      </c>
      <c r="J161" s="6">
        <f>J162+J164</f>
        <v>167320</v>
      </c>
      <c r="K161" s="6">
        <f t="shared" si="9"/>
        <v>1798843</v>
      </c>
    </row>
    <row r="162" spans="1:11" ht="22.5" x14ac:dyDescent="0.25">
      <c r="A162" s="5" t="s">
        <v>323</v>
      </c>
      <c r="B162" s="5" t="s">
        <v>162</v>
      </c>
      <c r="C162" s="5" t="s">
        <v>163</v>
      </c>
      <c r="D162" s="6">
        <f>D163</f>
        <v>802000</v>
      </c>
      <c r="E162" s="6">
        <f>E163</f>
        <v>630000</v>
      </c>
      <c r="F162" s="6">
        <f t="shared" si="8"/>
        <v>2519564</v>
      </c>
      <c r="G162" s="6">
        <f>G163</f>
        <v>1682452</v>
      </c>
      <c r="H162" s="6">
        <f>H163</f>
        <v>837112</v>
      </c>
      <c r="I162" s="6">
        <f>I163</f>
        <v>553603</v>
      </c>
      <c r="J162" s="6">
        <f>J163</f>
        <v>167118</v>
      </c>
      <c r="K162" s="6">
        <f t="shared" si="9"/>
        <v>1798843</v>
      </c>
    </row>
    <row r="163" spans="1:11" ht="22.5" x14ac:dyDescent="0.25">
      <c r="A163" s="5" t="s">
        <v>158</v>
      </c>
      <c r="B163" s="5" t="s">
        <v>165</v>
      </c>
      <c r="C163" s="5" t="s">
        <v>166</v>
      </c>
      <c r="D163" s="6">
        <v>802000</v>
      </c>
      <c r="E163" s="6">
        <v>630000</v>
      </c>
      <c r="F163" s="6">
        <f t="shared" si="8"/>
        <v>2519564</v>
      </c>
      <c r="G163" s="6">
        <v>1682452</v>
      </c>
      <c r="H163" s="6">
        <v>837112</v>
      </c>
      <c r="I163" s="6">
        <v>553603</v>
      </c>
      <c r="J163" s="6">
        <v>167118</v>
      </c>
      <c r="K163" s="6">
        <f t="shared" si="9"/>
        <v>1798843</v>
      </c>
    </row>
    <row r="164" spans="1:11" x14ac:dyDescent="0.25">
      <c r="A164" s="5" t="s">
        <v>324</v>
      </c>
      <c r="B164" s="5" t="s">
        <v>168</v>
      </c>
      <c r="C164" s="5" t="s">
        <v>169</v>
      </c>
      <c r="D164" s="6">
        <v>6500</v>
      </c>
      <c r="E164" s="6">
        <v>6500</v>
      </c>
      <c r="F164" s="6">
        <f t="shared" si="8"/>
        <v>6499</v>
      </c>
      <c r="G164" s="6">
        <v>6499</v>
      </c>
      <c r="H164" s="6">
        <v>0</v>
      </c>
      <c r="I164" s="6">
        <v>6297</v>
      </c>
      <c r="J164" s="6">
        <v>202</v>
      </c>
      <c r="K164" s="6">
        <f t="shared" si="9"/>
        <v>0</v>
      </c>
    </row>
    <row r="165" spans="1:11" ht="33" x14ac:dyDescent="0.25">
      <c r="A165" s="5" t="s">
        <v>325</v>
      </c>
      <c r="B165" s="5" t="s">
        <v>171</v>
      </c>
      <c r="C165" s="5" t="s">
        <v>172</v>
      </c>
      <c r="D165" s="6">
        <f>+D166+D167</f>
        <v>3033000</v>
      </c>
      <c r="E165" s="6">
        <f>+E166+E167</f>
        <v>3023000</v>
      </c>
      <c r="F165" s="6">
        <f t="shared" si="8"/>
        <v>3161968</v>
      </c>
      <c r="G165" s="6">
        <f>+G166+G167</f>
        <v>980446</v>
      </c>
      <c r="H165" s="6">
        <f>+H166+H167</f>
        <v>2181522</v>
      </c>
      <c r="I165" s="6">
        <f>+I166+I167</f>
        <v>1133883</v>
      </c>
      <c r="J165" s="6">
        <f>+J166+J167</f>
        <v>380192</v>
      </c>
      <c r="K165" s="6">
        <f t="shared" si="9"/>
        <v>1647893</v>
      </c>
    </row>
    <row r="166" spans="1:11" x14ac:dyDescent="0.25">
      <c r="A166" s="5" t="s">
        <v>326</v>
      </c>
      <c r="B166" s="5" t="s">
        <v>174</v>
      </c>
      <c r="C166" s="5" t="s">
        <v>175</v>
      </c>
      <c r="D166" s="6">
        <v>2978000</v>
      </c>
      <c r="E166" s="6">
        <v>2978000</v>
      </c>
      <c r="F166" s="6">
        <f t="shared" si="8"/>
        <v>3084023</v>
      </c>
      <c r="G166" s="6">
        <v>960913</v>
      </c>
      <c r="H166" s="6">
        <v>2123110</v>
      </c>
      <c r="I166" s="6">
        <v>1079660</v>
      </c>
      <c r="J166" s="6">
        <v>377188</v>
      </c>
      <c r="K166" s="6">
        <f t="shared" si="9"/>
        <v>1627175</v>
      </c>
    </row>
    <row r="167" spans="1:11" x14ac:dyDescent="0.25">
      <c r="A167" s="5" t="s">
        <v>327</v>
      </c>
      <c r="B167" s="5" t="s">
        <v>177</v>
      </c>
      <c r="C167" s="5" t="s">
        <v>178</v>
      </c>
      <c r="D167" s="6">
        <v>55000</v>
      </c>
      <c r="E167" s="6">
        <v>45000</v>
      </c>
      <c r="F167" s="6">
        <f t="shared" si="8"/>
        <v>77945</v>
      </c>
      <c r="G167" s="6">
        <v>19533</v>
      </c>
      <c r="H167" s="6">
        <v>58412</v>
      </c>
      <c r="I167" s="6">
        <v>54223</v>
      </c>
      <c r="J167" s="6">
        <v>3004</v>
      </c>
      <c r="K167" s="6">
        <f t="shared" si="9"/>
        <v>20718</v>
      </c>
    </row>
    <row r="168" spans="1:11" ht="22.5" x14ac:dyDescent="0.25">
      <c r="A168" s="5" t="s">
        <v>328</v>
      </c>
      <c r="B168" s="5" t="s">
        <v>329</v>
      </c>
      <c r="C168" s="5" t="s">
        <v>330</v>
      </c>
      <c r="D168" s="6">
        <f>+D169</f>
        <v>-8242610</v>
      </c>
      <c r="E168" s="6">
        <f>+E169</f>
        <v>-8242610</v>
      </c>
      <c r="F168" s="6">
        <f t="shared" si="8"/>
        <v>-3995833</v>
      </c>
      <c r="G168" s="6">
        <f>+G169</f>
        <v>0</v>
      </c>
      <c r="H168" s="6">
        <f>+H169</f>
        <v>-3995833</v>
      </c>
      <c r="I168" s="6">
        <f>+I169</f>
        <v>-3995833</v>
      </c>
      <c r="J168" s="6">
        <f>+J169</f>
        <v>0</v>
      </c>
      <c r="K168" s="6">
        <f t="shared" si="9"/>
        <v>0</v>
      </c>
    </row>
    <row r="169" spans="1:11" ht="33" x14ac:dyDescent="0.25">
      <c r="A169" s="5" t="s">
        <v>331</v>
      </c>
      <c r="B169" s="5" t="s">
        <v>180</v>
      </c>
      <c r="C169" s="5" t="s">
        <v>181</v>
      </c>
      <c r="D169" s="6">
        <v>-8242610</v>
      </c>
      <c r="E169" s="6">
        <v>-8242610</v>
      </c>
      <c r="F169" s="6">
        <f t="shared" si="8"/>
        <v>-3995833</v>
      </c>
      <c r="G169" s="6">
        <v>0</v>
      </c>
      <c r="H169" s="6">
        <v>-3995833</v>
      </c>
      <c r="I169" s="6">
        <v>-3995833</v>
      </c>
      <c r="J169" s="6">
        <v>0</v>
      </c>
      <c r="K169" s="6">
        <f t="shared" si="9"/>
        <v>0</v>
      </c>
    </row>
    <row r="170" spans="1:11" x14ac:dyDescent="0.25">
      <c r="A170" s="5" t="s">
        <v>188</v>
      </c>
      <c r="B170" s="5" t="s">
        <v>204</v>
      </c>
      <c r="C170" s="5" t="s">
        <v>205</v>
      </c>
      <c r="D170" s="6">
        <f>D171</f>
        <v>2094360</v>
      </c>
      <c r="E170" s="6">
        <f>E171</f>
        <v>1476860</v>
      </c>
      <c r="F170" s="6">
        <f t="shared" si="8"/>
        <v>1250655</v>
      </c>
      <c r="G170" s="6">
        <f t="shared" ref="G170:J171" si="12">G171</f>
        <v>0</v>
      </c>
      <c r="H170" s="6">
        <f t="shared" si="12"/>
        <v>1250655</v>
      </c>
      <c r="I170" s="6">
        <f t="shared" si="12"/>
        <v>1250655</v>
      </c>
      <c r="J170" s="6">
        <f t="shared" si="12"/>
        <v>0</v>
      </c>
      <c r="K170" s="6">
        <f t="shared" si="9"/>
        <v>0</v>
      </c>
    </row>
    <row r="171" spans="1:11" ht="22.5" x14ac:dyDescent="0.25">
      <c r="A171" s="5" t="s">
        <v>332</v>
      </c>
      <c r="B171" s="5" t="s">
        <v>207</v>
      </c>
      <c r="C171" s="5" t="s">
        <v>208</v>
      </c>
      <c r="D171" s="6">
        <f>D172</f>
        <v>2094360</v>
      </c>
      <c r="E171" s="6">
        <f>E172</f>
        <v>1476860</v>
      </c>
      <c r="F171" s="6">
        <f t="shared" si="8"/>
        <v>1250655</v>
      </c>
      <c r="G171" s="6">
        <f t="shared" si="12"/>
        <v>0</v>
      </c>
      <c r="H171" s="6">
        <f t="shared" si="12"/>
        <v>1250655</v>
      </c>
      <c r="I171" s="6">
        <f t="shared" si="12"/>
        <v>1250655</v>
      </c>
      <c r="J171" s="6">
        <f t="shared" si="12"/>
        <v>0</v>
      </c>
      <c r="K171" s="6">
        <f t="shared" si="9"/>
        <v>0</v>
      </c>
    </row>
    <row r="172" spans="1:11" ht="96" x14ac:dyDescent="0.25">
      <c r="A172" s="5" t="s">
        <v>333</v>
      </c>
      <c r="B172" s="5" t="s">
        <v>210</v>
      </c>
      <c r="C172" s="5" t="s">
        <v>211</v>
      </c>
      <c r="D172" s="6">
        <f>+D173+D174+D175+D176</f>
        <v>2094360</v>
      </c>
      <c r="E172" s="6">
        <f>+E173+E174+E175+E176</f>
        <v>1476860</v>
      </c>
      <c r="F172" s="6">
        <f t="shared" si="8"/>
        <v>1250655</v>
      </c>
      <c r="G172" s="6">
        <f>+G173+G174+G175+G176</f>
        <v>0</v>
      </c>
      <c r="H172" s="6">
        <f>+H173+H174+H175+H176</f>
        <v>1250655</v>
      </c>
      <c r="I172" s="6">
        <f>+I173+I174+I175+I176</f>
        <v>1250655</v>
      </c>
      <c r="J172" s="6">
        <f>+J173+J174+J175+J176</f>
        <v>0</v>
      </c>
      <c r="K172" s="6">
        <f t="shared" si="9"/>
        <v>0</v>
      </c>
    </row>
    <row r="173" spans="1:11" ht="43.5" x14ac:dyDescent="0.25">
      <c r="A173" s="5" t="s">
        <v>194</v>
      </c>
      <c r="B173" s="5" t="s">
        <v>213</v>
      </c>
      <c r="C173" s="5" t="s">
        <v>214</v>
      </c>
      <c r="D173" s="6">
        <v>530000</v>
      </c>
      <c r="E173" s="6">
        <v>200000</v>
      </c>
      <c r="F173" s="6">
        <f t="shared" si="8"/>
        <v>96992</v>
      </c>
      <c r="G173" s="6">
        <v>0</v>
      </c>
      <c r="H173" s="6">
        <v>96992</v>
      </c>
      <c r="I173" s="6">
        <v>96992</v>
      </c>
      <c r="J173" s="6">
        <v>0</v>
      </c>
      <c r="K173" s="6">
        <f t="shared" si="9"/>
        <v>0</v>
      </c>
    </row>
    <row r="174" spans="1:11" ht="33" x14ac:dyDescent="0.25">
      <c r="A174" s="5" t="s">
        <v>334</v>
      </c>
      <c r="B174" s="5" t="s">
        <v>219</v>
      </c>
      <c r="C174" s="5" t="s">
        <v>220</v>
      </c>
      <c r="D174" s="6">
        <v>1415500</v>
      </c>
      <c r="E174" s="6">
        <v>1133000</v>
      </c>
      <c r="F174" s="6">
        <f t="shared" si="8"/>
        <v>1024798</v>
      </c>
      <c r="G174" s="6">
        <v>0</v>
      </c>
      <c r="H174" s="6">
        <v>1024798</v>
      </c>
      <c r="I174" s="6">
        <v>1024798</v>
      </c>
      <c r="J174" s="6">
        <v>0</v>
      </c>
      <c r="K174" s="6">
        <f t="shared" si="9"/>
        <v>0</v>
      </c>
    </row>
    <row r="175" spans="1:11" ht="43.5" x14ac:dyDescent="0.25">
      <c r="A175" s="5" t="s">
        <v>335</v>
      </c>
      <c r="B175" s="5" t="s">
        <v>222</v>
      </c>
      <c r="C175" s="5" t="s">
        <v>223</v>
      </c>
      <c r="D175" s="6">
        <v>20000</v>
      </c>
      <c r="E175" s="6">
        <v>15000</v>
      </c>
      <c r="F175" s="6">
        <f t="shared" si="8"/>
        <v>0</v>
      </c>
      <c r="G175" s="6">
        <v>0</v>
      </c>
      <c r="H175" s="6">
        <v>0</v>
      </c>
      <c r="I175" s="6">
        <v>0</v>
      </c>
      <c r="J175" s="6">
        <v>0</v>
      </c>
      <c r="K175" s="6">
        <f t="shared" si="9"/>
        <v>0</v>
      </c>
    </row>
    <row r="176" spans="1:11" ht="22.5" x14ac:dyDescent="0.25">
      <c r="A176" s="5" t="s">
        <v>336</v>
      </c>
      <c r="B176" s="5" t="s">
        <v>254</v>
      </c>
      <c r="C176" s="5" t="s">
        <v>255</v>
      </c>
      <c r="D176" s="6">
        <v>128860</v>
      </c>
      <c r="E176" s="6">
        <v>128860</v>
      </c>
      <c r="F176" s="6">
        <f t="shared" si="8"/>
        <v>128865</v>
      </c>
      <c r="G176" s="6">
        <v>0</v>
      </c>
      <c r="H176" s="6">
        <v>128865</v>
      </c>
      <c r="I176" s="6">
        <v>128865</v>
      </c>
      <c r="J176" s="6">
        <v>0</v>
      </c>
      <c r="K176" s="6">
        <f t="shared" si="9"/>
        <v>0</v>
      </c>
    </row>
    <row r="178" spans="1:11" ht="18" x14ac:dyDescent="0.25">
      <c r="A178" s="13" t="s">
        <v>337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1" t="s">
        <v>4</v>
      </c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ht="15.75" thickBot="1" x14ac:dyDescent="0.3"/>
    <row r="181" spans="1:11" ht="15.75" thickBot="1" x14ac:dyDescent="0.3">
      <c r="A181" s="10" t="s">
        <v>5</v>
      </c>
      <c r="B181" s="10"/>
      <c r="C181" s="10" t="s">
        <v>7</v>
      </c>
      <c r="D181" s="10" t="s">
        <v>9</v>
      </c>
      <c r="E181" s="10" t="s">
        <v>10</v>
      </c>
      <c r="F181" s="10" t="s">
        <v>11</v>
      </c>
      <c r="G181" s="10"/>
      <c r="H181" s="10"/>
      <c r="I181" s="10" t="s">
        <v>16</v>
      </c>
      <c r="J181" s="10" t="s">
        <v>17</v>
      </c>
      <c r="K181" s="10" t="s">
        <v>18</v>
      </c>
    </row>
    <row r="182" spans="1:11" ht="15.75" thickBot="1" x14ac:dyDescent="0.3">
      <c r="A182" s="10"/>
      <c r="B182" s="10"/>
      <c r="C182" s="10"/>
      <c r="D182" s="10"/>
      <c r="E182" s="10"/>
      <c r="F182" s="10" t="s">
        <v>12</v>
      </c>
      <c r="G182" s="10" t="s">
        <v>14</v>
      </c>
      <c r="H182" s="10" t="s">
        <v>15</v>
      </c>
      <c r="I182" s="10"/>
      <c r="J182" s="10"/>
      <c r="K182" s="10"/>
    </row>
    <row r="183" spans="1:11" ht="15.75" thickBo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5.75" thickBo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5.75" thickBot="1" x14ac:dyDescent="0.3">
      <c r="A185" s="10" t="s">
        <v>6</v>
      </c>
      <c r="B185" s="10"/>
      <c r="C185" s="1" t="s">
        <v>8</v>
      </c>
      <c r="D185" s="1">
        <v>1</v>
      </c>
      <c r="E185" s="1">
        <v>2</v>
      </c>
      <c r="F185" s="1" t="s">
        <v>13</v>
      </c>
      <c r="G185" s="1">
        <v>4</v>
      </c>
      <c r="H185" s="1">
        <v>5</v>
      </c>
      <c r="I185" s="1">
        <v>6</v>
      </c>
      <c r="J185" s="1">
        <v>7</v>
      </c>
      <c r="K185" s="1" t="s">
        <v>19</v>
      </c>
    </row>
    <row r="186" spans="1:11" ht="22.5" x14ac:dyDescent="0.25">
      <c r="A186" s="5" t="s">
        <v>20</v>
      </c>
      <c r="B186" s="5" t="s">
        <v>338</v>
      </c>
      <c r="C186" s="5" t="s">
        <v>22</v>
      </c>
      <c r="D186" s="6">
        <f>D187+D192+D195+D198+D221</f>
        <v>106023330</v>
      </c>
      <c r="E186" s="6">
        <f>E187+E192+E195+E198+E221</f>
        <v>100179930</v>
      </c>
      <c r="F186" s="6">
        <f t="shared" ref="F186:F227" si="13">G186+H186</f>
        <v>53300294</v>
      </c>
      <c r="G186" s="6">
        <f>G187+G192+G195+G198+G221</f>
        <v>0</v>
      </c>
      <c r="H186" s="6">
        <f>H187+H192+H195+H198+H221</f>
        <v>53300294</v>
      </c>
      <c r="I186" s="6">
        <f>I187+I192+I195+I198+I221</f>
        <v>53283670</v>
      </c>
      <c r="J186" s="6">
        <f>J187+J192+J195+J198+J221</f>
        <v>0</v>
      </c>
      <c r="K186" s="6">
        <f t="shared" ref="K186:K227" si="14">F186-I186-J186</f>
        <v>16624</v>
      </c>
    </row>
    <row r="187" spans="1:11" x14ac:dyDescent="0.25">
      <c r="A187" s="5" t="s">
        <v>23</v>
      </c>
      <c r="B187" s="5" t="s">
        <v>27</v>
      </c>
      <c r="C187" s="5" t="s">
        <v>28</v>
      </c>
      <c r="D187" s="6">
        <f t="shared" ref="D187:E190" si="15">+D188</f>
        <v>8242610</v>
      </c>
      <c r="E187" s="6">
        <f t="shared" si="15"/>
        <v>8242610</v>
      </c>
      <c r="F187" s="6">
        <f t="shared" si="13"/>
        <v>3995833</v>
      </c>
      <c r="G187" s="6">
        <f t="shared" ref="G187:J190" si="16">+G188</f>
        <v>0</v>
      </c>
      <c r="H187" s="6">
        <f t="shared" si="16"/>
        <v>3995833</v>
      </c>
      <c r="I187" s="6">
        <f t="shared" si="16"/>
        <v>3995833</v>
      </c>
      <c r="J187" s="6">
        <f t="shared" si="16"/>
        <v>0</v>
      </c>
      <c r="K187" s="6">
        <f t="shared" si="14"/>
        <v>0</v>
      </c>
    </row>
    <row r="188" spans="1:11" x14ac:dyDescent="0.25">
      <c r="A188" s="5" t="s">
        <v>339</v>
      </c>
      <c r="B188" s="5" t="s">
        <v>132</v>
      </c>
      <c r="C188" s="5" t="s">
        <v>133</v>
      </c>
      <c r="D188" s="6">
        <f t="shared" si="15"/>
        <v>8242610</v>
      </c>
      <c r="E188" s="6">
        <f t="shared" si="15"/>
        <v>8242610</v>
      </c>
      <c r="F188" s="6">
        <f t="shared" si="13"/>
        <v>3995833</v>
      </c>
      <c r="G188" s="6">
        <f t="shared" si="16"/>
        <v>0</v>
      </c>
      <c r="H188" s="6">
        <f t="shared" si="16"/>
        <v>3995833</v>
      </c>
      <c r="I188" s="6">
        <f t="shared" si="16"/>
        <v>3995833</v>
      </c>
      <c r="J188" s="6">
        <f t="shared" si="16"/>
        <v>0</v>
      </c>
      <c r="K188" s="6">
        <f t="shared" si="14"/>
        <v>0</v>
      </c>
    </row>
    <row r="189" spans="1:11" ht="22.5" x14ac:dyDescent="0.25">
      <c r="A189" s="5" t="s">
        <v>308</v>
      </c>
      <c r="B189" s="5" t="s">
        <v>147</v>
      </c>
      <c r="C189" s="5" t="s">
        <v>148</v>
      </c>
      <c r="D189" s="6">
        <f t="shared" si="15"/>
        <v>8242610</v>
      </c>
      <c r="E189" s="6">
        <f t="shared" si="15"/>
        <v>8242610</v>
      </c>
      <c r="F189" s="6">
        <f t="shared" si="13"/>
        <v>3995833</v>
      </c>
      <c r="G189" s="6">
        <f t="shared" si="16"/>
        <v>0</v>
      </c>
      <c r="H189" s="6">
        <f t="shared" si="16"/>
        <v>3995833</v>
      </c>
      <c r="I189" s="6">
        <f t="shared" si="16"/>
        <v>3995833</v>
      </c>
      <c r="J189" s="6">
        <f t="shared" si="16"/>
        <v>0</v>
      </c>
      <c r="K189" s="6">
        <f t="shared" si="14"/>
        <v>0</v>
      </c>
    </row>
    <row r="190" spans="1:11" ht="22.5" x14ac:dyDescent="0.25">
      <c r="A190" s="5" t="s">
        <v>340</v>
      </c>
      <c r="B190" s="5" t="s">
        <v>329</v>
      </c>
      <c r="C190" s="5" t="s">
        <v>330</v>
      </c>
      <c r="D190" s="6">
        <f t="shared" si="15"/>
        <v>8242610</v>
      </c>
      <c r="E190" s="6">
        <f t="shared" si="15"/>
        <v>8242610</v>
      </c>
      <c r="F190" s="6">
        <f t="shared" si="13"/>
        <v>3995833</v>
      </c>
      <c r="G190" s="6">
        <f t="shared" si="16"/>
        <v>0</v>
      </c>
      <c r="H190" s="6">
        <f t="shared" si="16"/>
        <v>3995833</v>
      </c>
      <c r="I190" s="6">
        <f t="shared" si="16"/>
        <v>3995833</v>
      </c>
      <c r="J190" s="6">
        <f t="shared" si="16"/>
        <v>0</v>
      </c>
      <c r="K190" s="6">
        <f t="shared" si="14"/>
        <v>0</v>
      </c>
    </row>
    <row r="191" spans="1:11" x14ac:dyDescent="0.25">
      <c r="A191" s="5" t="s">
        <v>341</v>
      </c>
      <c r="B191" s="5" t="s">
        <v>183</v>
      </c>
      <c r="C191" s="5" t="s">
        <v>184</v>
      </c>
      <c r="D191" s="6">
        <v>8242610</v>
      </c>
      <c r="E191" s="6">
        <v>8242610</v>
      </c>
      <c r="F191" s="6">
        <f t="shared" si="13"/>
        <v>3995833</v>
      </c>
      <c r="G191" s="6">
        <v>0</v>
      </c>
      <c r="H191" s="6">
        <v>3995833</v>
      </c>
      <c r="I191" s="6">
        <v>3995833</v>
      </c>
      <c r="J191" s="6">
        <v>0</v>
      </c>
      <c r="K191" s="6">
        <f t="shared" si="14"/>
        <v>0</v>
      </c>
    </row>
    <row r="192" spans="1:11" x14ac:dyDescent="0.25">
      <c r="A192" s="5" t="s">
        <v>342</v>
      </c>
      <c r="B192" s="5" t="s">
        <v>186</v>
      </c>
      <c r="C192" s="5" t="s">
        <v>187</v>
      </c>
      <c r="D192" s="6">
        <f>D193</f>
        <v>968080</v>
      </c>
      <c r="E192" s="6">
        <f>E193</f>
        <v>968080</v>
      </c>
      <c r="F192" s="6">
        <f t="shared" si="13"/>
        <v>1010255</v>
      </c>
      <c r="G192" s="6">
        <f>G193</f>
        <v>0</v>
      </c>
      <c r="H192" s="6">
        <f>H193</f>
        <v>1010255</v>
      </c>
      <c r="I192" s="6">
        <f>I193</f>
        <v>993631</v>
      </c>
      <c r="J192" s="6">
        <f>J193</f>
        <v>0</v>
      </c>
      <c r="K192" s="6">
        <f t="shared" si="14"/>
        <v>16624</v>
      </c>
    </row>
    <row r="193" spans="1:11" ht="33" x14ac:dyDescent="0.25">
      <c r="A193" s="5" t="s">
        <v>311</v>
      </c>
      <c r="B193" s="5" t="s">
        <v>189</v>
      </c>
      <c r="C193" s="5" t="s">
        <v>190</v>
      </c>
      <c r="D193" s="6">
        <f>+D194</f>
        <v>968080</v>
      </c>
      <c r="E193" s="6">
        <f>+E194</f>
        <v>968080</v>
      </c>
      <c r="F193" s="6">
        <f t="shared" si="13"/>
        <v>1010255</v>
      </c>
      <c r="G193" s="6">
        <f>+G194</f>
        <v>0</v>
      </c>
      <c r="H193" s="6">
        <f>+H194</f>
        <v>1010255</v>
      </c>
      <c r="I193" s="6">
        <f>+I194</f>
        <v>993631</v>
      </c>
      <c r="J193" s="6">
        <f>+J194</f>
        <v>0</v>
      </c>
      <c r="K193" s="6">
        <f t="shared" si="14"/>
        <v>16624</v>
      </c>
    </row>
    <row r="194" spans="1:11" ht="22.5" x14ac:dyDescent="0.25">
      <c r="A194" s="5" t="s">
        <v>62</v>
      </c>
      <c r="B194" s="5" t="s">
        <v>192</v>
      </c>
      <c r="C194" s="5" t="s">
        <v>193</v>
      </c>
      <c r="D194" s="6">
        <v>968080</v>
      </c>
      <c r="E194" s="6">
        <v>968080</v>
      </c>
      <c r="F194" s="6">
        <f t="shared" si="13"/>
        <v>1010255</v>
      </c>
      <c r="G194" s="6">
        <v>0</v>
      </c>
      <c r="H194" s="6">
        <v>1010255</v>
      </c>
      <c r="I194" s="6">
        <v>993631</v>
      </c>
      <c r="J194" s="6">
        <v>0</v>
      </c>
      <c r="K194" s="6">
        <f t="shared" si="14"/>
        <v>16624</v>
      </c>
    </row>
    <row r="195" spans="1:11" ht="22.5" x14ac:dyDescent="0.25">
      <c r="A195" s="5" t="s">
        <v>68</v>
      </c>
      <c r="B195" s="5" t="s">
        <v>195</v>
      </c>
      <c r="C195" s="5" t="s">
        <v>196</v>
      </c>
      <c r="D195" s="6">
        <f>D196</f>
        <v>0</v>
      </c>
      <c r="E195" s="6">
        <f>E196</f>
        <v>0</v>
      </c>
      <c r="F195" s="6">
        <f t="shared" si="13"/>
        <v>2199996</v>
      </c>
      <c r="G195" s="6">
        <f>G196</f>
        <v>0</v>
      </c>
      <c r="H195" s="6">
        <f>H196</f>
        <v>2199996</v>
      </c>
      <c r="I195" s="6">
        <f>I196</f>
        <v>2199996</v>
      </c>
      <c r="J195" s="6">
        <f>J196</f>
        <v>0</v>
      </c>
      <c r="K195" s="6">
        <f t="shared" si="14"/>
        <v>0</v>
      </c>
    </row>
    <row r="196" spans="1:11" ht="43.5" x14ac:dyDescent="0.25">
      <c r="A196" s="5" t="s">
        <v>71</v>
      </c>
      <c r="B196" s="5" t="s">
        <v>198</v>
      </c>
      <c r="C196" s="5" t="s">
        <v>199</v>
      </c>
      <c r="D196" s="6">
        <f>+D197</f>
        <v>0</v>
      </c>
      <c r="E196" s="6">
        <f>+E197</f>
        <v>0</v>
      </c>
      <c r="F196" s="6">
        <f t="shared" si="13"/>
        <v>2199996</v>
      </c>
      <c r="G196" s="6">
        <f>+G197</f>
        <v>0</v>
      </c>
      <c r="H196" s="6">
        <f>+H197</f>
        <v>2199996</v>
      </c>
      <c r="I196" s="6">
        <f>+I197</f>
        <v>2199996</v>
      </c>
      <c r="J196" s="6">
        <f>+J197</f>
        <v>0</v>
      </c>
      <c r="K196" s="6">
        <f t="shared" si="14"/>
        <v>0</v>
      </c>
    </row>
    <row r="197" spans="1:11" ht="33" x14ac:dyDescent="0.25">
      <c r="A197" s="5" t="s">
        <v>77</v>
      </c>
      <c r="B197" s="5" t="s">
        <v>201</v>
      </c>
      <c r="C197" s="5" t="s">
        <v>202</v>
      </c>
      <c r="D197" s="6">
        <v>0</v>
      </c>
      <c r="E197" s="6">
        <v>0</v>
      </c>
      <c r="F197" s="6">
        <f t="shared" si="13"/>
        <v>2199996</v>
      </c>
      <c r="G197" s="6">
        <v>0</v>
      </c>
      <c r="H197" s="6">
        <v>2199996</v>
      </c>
      <c r="I197" s="6">
        <v>2199996</v>
      </c>
      <c r="J197" s="6">
        <v>0</v>
      </c>
      <c r="K197" s="6">
        <f t="shared" si="14"/>
        <v>0</v>
      </c>
    </row>
    <row r="198" spans="1:11" x14ac:dyDescent="0.25">
      <c r="A198" s="5" t="s">
        <v>92</v>
      </c>
      <c r="B198" s="5" t="s">
        <v>204</v>
      </c>
      <c r="C198" s="5" t="s">
        <v>205</v>
      </c>
      <c r="D198" s="6">
        <f>D199</f>
        <v>85205310</v>
      </c>
      <c r="E198" s="6">
        <f>E199</f>
        <v>79361910</v>
      </c>
      <c r="F198" s="6">
        <f t="shared" si="13"/>
        <v>35260106</v>
      </c>
      <c r="G198" s="6">
        <f>G199</f>
        <v>0</v>
      </c>
      <c r="H198" s="6">
        <f>H199</f>
        <v>35260106</v>
      </c>
      <c r="I198" s="6">
        <f>I199</f>
        <v>35260106</v>
      </c>
      <c r="J198" s="6">
        <f>J199</f>
        <v>0</v>
      </c>
      <c r="K198" s="6">
        <f t="shared" si="14"/>
        <v>0</v>
      </c>
    </row>
    <row r="199" spans="1:11" ht="22.5" x14ac:dyDescent="0.25">
      <c r="A199" s="5" t="s">
        <v>343</v>
      </c>
      <c r="B199" s="5" t="s">
        <v>207</v>
      </c>
      <c r="C199" s="5" t="s">
        <v>208</v>
      </c>
      <c r="D199" s="6">
        <f>D200+D212</f>
        <v>85205310</v>
      </c>
      <c r="E199" s="6">
        <f>E200+E212</f>
        <v>79361910</v>
      </c>
      <c r="F199" s="6">
        <f t="shared" si="13"/>
        <v>35260106</v>
      </c>
      <c r="G199" s="6">
        <f>G200+G212</f>
        <v>0</v>
      </c>
      <c r="H199" s="6">
        <f>H200+H212</f>
        <v>35260106</v>
      </c>
      <c r="I199" s="6">
        <f>I200+I212</f>
        <v>35260106</v>
      </c>
      <c r="J199" s="6">
        <f>J200+J212</f>
        <v>0</v>
      </c>
      <c r="K199" s="6">
        <f t="shared" si="14"/>
        <v>0</v>
      </c>
    </row>
    <row r="200" spans="1:11" ht="96" x14ac:dyDescent="0.25">
      <c r="A200" s="5" t="s">
        <v>313</v>
      </c>
      <c r="B200" s="5" t="s">
        <v>210</v>
      </c>
      <c r="C200" s="5" t="s">
        <v>211</v>
      </c>
      <c r="D200" s="6">
        <f>+D201+D202+D203+D207+D210</f>
        <v>68797240</v>
      </c>
      <c r="E200" s="6">
        <f>+E201+E202+E203+E207+E210</f>
        <v>64330940</v>
      </c>
      <c r="F200" s="6">
        <f t="shared" si="13"/>
        <v>32644955</v>
      </c>
      <c r="G200" s="6">
        <f>+G201+G202+G203+G207+G210</f>
        <v>0</v>
      </c>
      <c r="H200" s="6">
        <f>+H201+H202+H203+H207+H210</f>
        <v>32644955</v>
      </c>
      <c r="I200" s="6">
        <f>+I201+I202+I203+I207+I210</f>
        <v>32644955</v>
      </c>
      <c r="J200" s="6">
        <f>+J201+J202+J203+J207+J210</f>
        <v>0</v>
      </c>
      <c r="K200" s="6">
        <f t="shared" si="14"/>
        <v>0</v>
      </c>
    </row>
    <row r="201" spans="1:11" ht="22.5" x14ac:dyDescent="0.25">
      <c r="A201" s="5" t="s">
        <v>344</v>
      </c>
      <c r="B201" s="5" t="s">
        <v>216</v>
      </c>
      <c r="C201" s="5" t="s">
        <v>217</v>
      </c>
      <c r="D201" s="6">
        <v>6577810</v>
      </c>
      <c r="E201" s="6">
        <v>5577810</v>
      </c>
      <c r="F201" s="6">
        <f t="shared" si="13"/>
        <v>2472831</v>
      </c>
      <c r="G201" s="6">
        <v>0</v>
      </c>
      <c r="H201" s="6">
        <v>2472831</v>
      </c>
      <c r="I201" s="6">
        <v>2472831</v>
      </c>
      <c r="J201" s="6">
        <v>0</v>
      </c>
      <c r="K201" s="6">
        <f t="shared" si="14"/>
        <v>0</v>
      </c>
    </row>
    <row r="202" spans="1:11" ht="33" x14ac:dyDescent="0.25">
      <c r="A202" s="5" t="s">
        <v>164</v>
      </c>
      <c r="B202" s="5" t="s">
        <v>225</v>
      </c>
      <c r="C202" s="5" t="s">
        <v>226</v>
      </c>
      <c r="D202" s="6">
        <v>19336300</v>
      </c>
      <c r="E202" s="6">
        <v>15870000</v>
      </c>
      <c r="F202" s="6">
        <f t="shared" si="13"/>
        <v>3419119</v>
      </c>
      <c r="G202" s="6">
        <v>0</v>
      </c>
      <c r="H202" s="6">
        <v>3419119</v>
      </c>
      <c r="I202" s="6">
        <v>3419119</v>
      </c>
      <c r="J202" s="6">
        <v>0</v>
      </c>
      <c r="K202" s="6">
        <f t="shared" si="14"/>
        <v>0</v>
      </c>
    </row>
    <row r="203" spans="1:11" ht="33" x14ac:dyDescent="0.25">
      <c r="A203" s="5" t="s">
        <v>345</v>
      </c>
      <c r="B203" s="5" t="s">
        <v>228</v>
      </c>
      <c r="C203" s="5" t="s">
        <v>229</v>
      </c>
      <c r="D203" s="6">
        <f>D204+D205+D206</f>
        <v>31313230</v>
      </c>
      <c r="E203" s="6">
        <f>E204+E205+E206</f>
        <v>31313230</v>
      </c>
      <c r="F203" s="6">
        <f t="shared" si="13"/>
        <v>22176818</v>
      </c>
      <c r="G203" s="6">
        <f>G204+G205+G206</f>
        <v>0</v>
      </c>
      <c r="H203" s="6">
        <f>H204+H205+H206</f>
        <v>22176818</v>
      </c>
      <c r="I203" s="6">
        <f>I204+I205+I206</f>
        <v>22176818</v>
      </c>
      <c r="J203" s="6">
        <f>J204+J205+J206</f>
        <v>0</v>
      </c>
      <c r="K203" s="6">
        <f t="shared" si="14"/>
        <v>0</v>
      </c>
    </row>
    <row r="204" spans="1:11" x14ac:dyDescent="0.25">
      <c r="A204" s="5" t="s">
        <v>324</v>
      </c>
      <c r="B204" s="5" t="s">
        <v>231</v>
      </c>
      <c r="C204" s="5" t="s">
        <v>232</v>
      </c>
      <c r="D204" s="6">
        <v>25295000</v>
      </c>
      <c r="E204" s="6">
        <v>25295000</v>
      </c>
      <c r="F204" s="6">
        <f t="shared" si="13"/>
        <v>18642242</v>
      </c>
      <c r="G204" s="6">
        <v>0</v>
      </c>
      <c r="H204" s="6">
        <v>18642242</v>
      </c>
      <c r="I204" s="6">
        <v>18642242</v>
      </c>
      <c r="J204" s="6">
        <v>0</v>
      </c>
      <c r="K204" s="6">
        <f t="shared" si="14"/>
        <v>0</v>
      </c>
    </row>
    <row r="205" spans="1:11" x14ac:dyDescent="0.25">
      <c r="A205" s="5" t="s">
        <v>167</v>
      </c>
      <c r="B205" s="5" t="s">
        <v>234</v>
      </c>
      <c r="C205" s="5" t="s">
        <v>235</v>
      </c>
      <c r="D205" s="6">
        <v>4802050</v>
      </c>
      <c r="E205" s="6">
        <v>4802050</v>
      </c>
      <c r="F205" s="6">
        <f t="shared" si="13"/>
        <v>3508396</v>
      </c>
      <c r="G205" s="6">
        <v>0</v>
      </c>
      <c r="H205" s="6">
        <v>3508396</v>
      </c>
      <c r="I205" s="6">
        <v>3508396</v>
      </c>
      <c r="J205" s="6">
        <v>0</v>
      </c>
      <c r="K205" s="6">
        <f t="shared" si="14"/>
        <v>0</v>
      </c>
    </row>
    <row r="206" spans="1:11" ht="22.5" x14ac:dyDescent="0.25">
      <c r="A206" s="5" t="s">
        <v>170</v>
      </c>
      <c r="B206" s="5" t="s">
        <v>237</v>
      </c>
      <c r="C206" s="5" t="s">
        <v>238</v>
      </c>
      <c r="D206" s="6">
        <v>1216180</v>
      </c>
      <c r="E206" s="6">
        <v>1216180</v>
      </c>
      <c r="F206" s="6">
        <f t="shared" si="13"/>
        <v>26180</v>
      </c>
      <c r="G206" s="6">
        <v>0</v>
      </c>
      <c r="H206" s="6">
        <v>26180</v>
      </c>
      <c r="I206" s="6">
        <v>26180</v>
      </c>
      <c r="J206" s="6">
        <v>0</v>
      </c>
      <c r="K206" s="6">
        <f t="shared" si="14"/>
        <v>0</v>
      </c>
    </row>
    <row r="207" spans="1:11" ht="22.5" x14ac:dyDescent="0.25">
      <c r="A207" s="5" t="s">
        <v>346</v>
      </c>
      <c r="B207" s="5" t="s">
        <v>240</v>
      </c>
      <c r="C207" s="5" t="s">
        <v>241</v>
      </c>
      <c r="D207" s="6">
        <f>D208+D209</f>
        <v>9795800</v>
      </c>
      <c r="E207" s="6">
        <f>E208+E209</f>
        <v>9795800</v>
      </c>
      <c r="F207" s="6">
        <f t="shared" si="13"/>
        <v>3886103</v>
      </c>
      <c r="G207" s="6">
        <f>G208+G209</f>
        <v>0</v>
      </c>
      <c r="H207" s="6">
        <f>H208+H209</f>
        <v>3886103</v>
      </c>
      <c r="I207" s="6">
        <f>I208+I209</f>
        <v>3886103</v>
      </c>
      <c r="J207" s="6">
        <f>J208+J209</f>
        <v>0</v>
      </c>
      <c r="K207" s="6">
        <f t="shared" si="14"/>
        <v>0</v>
      </c>
    </row>
    <row r="208" spans="1:11" x14ac:dyDescent="0.25">
      <c r="A208" s="5" t="s">
        <v>326</v>
      </c>
      <c r="B208" s="5" t="s">
        <v>243</v>
      </c>
      <c r="C208" s="5" t="s">
        <v>244</v>
      </c>
      <c r="D208" s="6">
        <v>8234160</v>
      </c>
      <c r="E208" s="6">
        <v>8234160</v>
      </c>
      <c r="F208" s="6">
        <f t="shared" si="13"/>
        <v>3270438</v>
      </c>
      <c r="G208" s="6">
        <v>0</v>
      </c>
      <c r="H208" s="6">
        <v>3270438</v>
      </c>
      <c r="I208" s="6">
        <v>3270438</v>
      </c>
      <c r="J208" s="6">
        <v>0</v>
      </c>
      <c r="K208" s="6">
        <f t="shared" si="14"/>
        <v>0</v>
      </c>
    </row>
    <row r="209" spans="1:20" x14ac:dyDescent="0.25">
      <c r="A209" s="5" t="s">
        <v>173</v>
      </c>
      <c r="B209" s="5" t="s">
        <v>234</v>
      </c>
      <c r="C209" s="5" t="s">
        <v>246</v>
      </c>
      <c r="D209" s="6">
        <v>1561640</v>
      </c>
      <c r="E209" s="6">
        <v>1561640</v>
      </c>
      <c r="F209" s="6">
        <f t="shared" si="13"/>
        <v>615665</v>
      </c>
      <c r="G209" s="6">
        <v>0</v>
      </c>
      <c r="H209" s="6">
        <v>615665</v>
      </c>
      <c r="I209" s="6">
        <v>615665</v>
      </c>
      <c r="J209" s="6">
        <v>0</v>
      </c>
      <c r="K209" s="6">
        <f t="shared" si="14"/>
        <v>0</v>
      </c>
    </row>
    <row r="210" spans="1:20" ht="54" x14ac:dyDescent="0.25">
      <c r="A210" s="5" t="s">
        <v>347</v>
      </c>
      <c r="B210" s="5" t="s">
        <v>248</v>
      </c>
      <c r="C210" s="5" t="s">
        <v>249</v>
      </c>
      <c r="D210" s="6">
        <f>+D211</f>
        <v>1774100</v>
      </c>
      <c r="E210" s="6">
        <f>+E211</f>
        <v>1774100</v>
      </c>
      <c r="F210" s="6">
        <f t="shared" si="13"/>
        <v>690084</v>
      </c>
      <c r="G210" s="6">
        <f>+G211</f>
        <v>0</v>
      </c>
      <c r="H210" s="6">
        <f>+H211</f>
        <v>690084</v>
      </c>
      <c r="I210" s="6">
        <f>+I211</f>
        <v>690084</v>
      </c>
      <c r="J210" s="6">
        <f>+J211</f>
        <v>0</v>
      </c>
      <c r="K210" s="6">
        <f t="shared" si="14"/>
        <v>0</v>
      </c>
    </row>
    <row r="211" spans="1:20" ht="43.5" x14ac:dyDescent="0.25">
      <c r="A211" s="5" t="s">
        <v>176</v>
      </c>
      <c r="B211" s="5" t="s">
        <v>251</v>
      </c>
      <c r="C211" s="5" t="s">
        <v>252</v>
      </c>
      <c r="D211" s="6">
        <v>1774100</v>
      </c>
      <c r="E211" s="6">
        <v>1774100</v>
      </c>
      <c r="F211" s="6">
        <f t="shared" si="13"/>
        <v>690084</v>
      </c>
      <c r="G211" s="6">
        <v>0</v>
      </c>
      <c r="H211" s="6">
        <v>690084</v>
      </c>
      <c r="I211" s="6">
        <v>690084</v>
      </c>
      <c r="J211" s="6">
        <v>0</v>
      </c>
      <c r="K211" s="6">
        <f t="shared" si="14"/>
        <v>0</v>
      </c>
    </row>
    <row r="212" spans="1:20" ht="33" x14ac:dyDescent="0.25">
      <c r="A212" s="5" t="s">
        <v>348</v>
      </c>
      <c r="B212" s="5" t="s">
        <v>257</v>
      </c>
      <c r="C212" s="5" t="s">
        <v>258</v>
      </c>
      <c r="D212" s="6">
        <f>+D213+D214+D215+D218</f>
        <v>16408070</v>
      </c>
      <c r="E212" s="6">
        <f>+E213+E214+E215+E218</f>
        <v>15030970</v>
      </c>
      <c r="F212" s="6">
        <f t="shared" si="13"/>
        <v>2615151</v>
      </c>
      <c r="G212" s="6">
        <f>+G213+G214+G215+G218</f>
        <v>0</v>
      </c>
      <c r="H212" s="6">
        <f>+H213+H214+H215+H218</f>
        <v>2615151</v>
      </c>
      <c r="I212" s="6">
        <f>+I213+I214+I215+I218</f>
        <v>2615151</v>
      </c>
      <c r="J212" s="6">
        <f>+J213+J214+J215+J218</f>
        <v>0</v>
      </c>
      <c r="K212" s="6">
        <f t="shared" si="14"/>
        <v>0</v>
      </c>
    </row>
    <row r="213" spans="1:20" ht="43.5" x14ac:dyDescent="0.25">
      <c r="A213" s="5" t="s">
        <v>185</v>
      </c>
      <c r="B213" s="5" t="s">
        <v>260</v>
      </c>
      <c r="C213" s="5" t="s">
        <v>261</v>
      </c>
      <c r="D213" s="6">
        <v>4999930</v>
      </c>
      <c r="E213" s="6">
        <v>4952930</v>
      </c>
      <c r="F213" s="6">
        <f t="shared" si="13"/>
        <v>0</v>
      </c>
      <c r="G213" s="6">
        <v>0</v>
      </c>
      <c r="H213" s="6">
        <v>0</v>
      </c>
      <c r="I213" s="6">
        <v>0</v>
      </c>
      <c r="J213" s="6">
        <v>0</v>
      </c>
      <c r="K213" s="6">
        <f t="shared" si="14"/>
        <v>0</v>
      </c>
    </row>
    <row r="214" spans="1:20" ht="22.5" x14ac:dyDescent="0.25">
      <c r="A214" s="5" t="s">
        <v>188</v>
      </c>
      <c r="B214" s="5" t="s">
        <v>263</v>
      </c>
      <c r="C214" s="5" t="s">
        <v>264</v>
      </c>
      <c r="D214" s="6">
        <v>6254300</v>
      </c>
      <c r="E214" s="6">
        <v>4924200</v>
      </c>
      <c r="F214" s="6">
        <f t="shared" si="13"/>
        <v>0</v>
      </c>
      <c r="G214" s="6">
        <v>0</v>
      </c>
      <c r="H214" s="6">
        <v>0</v>
      </c>
      <c r="I214" s="6">
        <v>0</v>
      </c>
      <c r="J214" s="6">
        <v>0</v>
      </c>
      <c r="K214" s="6">
        <f t="shared" si="14"/>
        <v>0</v>
      </c>
    </row>
    <row r="215" spans="1:20" ht="22.5" x14ac:dyDescent="0.25">
      <c r="A215" s="5" t="s">
        <v>332</v>
      </c>
      <c r="B215" s="5" t="s">
        <v>266</v>
      </c>
      <c r="C215" s="5" t="s">
        <v>267</v>
      </c>
      <c r="D215" s="6">
        <f>D216+D217</f>
        <v>69690</v>
      </c>
      <c r="E215" s="6">
        <f>E216+E217</f>
        <v>69690</v>
      </c>
      <c r="F215" s="6">
        <f t="shared" si="13"/>
        <v>26537</v>
      </c>
      <c r="G215" s="6">
        <f>G216+G217</f>
        <v>0</v>
      </c>
      <c r="H215" s="6">
        <f>H216+H217</f>
        <v>26537</v>
      </c>
      <c r="I215" s="6">
        <f>I216+I217</f>
        <v>26537</v>
      </c>
      <c r="J215" s="6">
        <f>J216+J217</f>
        <v>0</v>
      </c>
      <c r="K215" s="6">
        <f t="shared" si="14"/>
        <v>0</v>
      </c>
      <c r="L215" s="7"/>
      <c r="Q215" s="7"/>
      <c r="R215" s="7"/>
      <c r="S215" s="7"/>
      <c r="T215" s="7"/>
    </row>
    <row r="216" spans="1:20" x14ac:dyDescent="0.25">
      <c r="A216" s="5" t="s">
        <v>333</v>
      </c>
      <c r="B216" s="5" t="s">
        <v>269</v>
      </c>
      <c r="C216" s="5" t="s">
        <v>270</v>
      </c>
      <c r="D216" s="6">
        <v>58560</v>
      </c>
      <c r="E216" s="6">
        <v>58560</v>
      </c>
      <c r="F216" s="6">
        <f t="shared" si="13"/>
        <v>22300</v>
      </c>
      <c r="G216" s="6">
        <v>0</v>
      </c>
      <c r="H216" s="6">
        <v>22300</v>
      </c>
      <c r="I216" s="6">
        <v>22300</v>
      </c>
      <c r="J216" s="6">
        <v>0</v>
      </c>
      <c r="K216" s="6">
        <f t="shared" si="14"/>
        <v>0</v>
      </c>
    </row>
    <row r="217" spans="1:20" x14ac:dyDescent="0.25">
      <c r="A217" s="5" t="s">
        <v>191</v>
      </c>
      <c r="B217" s="5" t="s">
        <v>272</v>
      </c>
      <c r="C217" s="5" t="s">
        <v>273</v>
      </c>
      <c r="D217" s="6">
        <v>11130</v>
      </c>
      <c r="E217" s="6">
        <v>11130</v>
      </c>
      <c r="F217" s="6">
        <f t="shared" si="13"/>
        <v>4237</v>
      </c>
      <c r="G217" s="6">
        <v>0</v>
      </c>
      <c r="H217" s="6">
        <v>4237</v>
      </c>
      <c r="I217" s="6">
        <v>4237</v>
      </c>
      <c r="J217" s="6">
        <v>0</v>
      </c>
      <c r="K217" s="6">
        <f t="shared" si="14"/>
        <v>0</v>
      </c>
    </row>
    <row r="218" spans="1:20" ht="22.5" x14ac:dyDescent="0.25">
      <c r="A218" s="5" t="s">
        <v>349</v>
      </c>
      <c r="B218" s="5" t="s">
        <v>275</v>
      </c>
      <c r="C218" s="5" t="s">
        <v>276</v>
      </c>
      <c r="D218" s="6">
        <f>D219+D220</f>
        <v>5084150</v>
      </c>
      <c r="E218" s="6">
        <f>E219+E220</f>
        <v>5084150</v>
      </c>
      <c r="F218" s="6">
        <f t="shared" si="13"/>
        <v>2588614</v>
      </c>
      <c r="G218" s="6">
        <f>G219+G220</f>
        <v>0</v>
      </c>
      <c r="H218" s="6">
        <f>H219+H220</f>
        <v>2588614</v>
      </c>
      <c r="I218" s="6">
        <f>I219+I220</f>
        <v>2588614</v>
      </c>
      <c r="J218" s="6">
        <f>J219+J220</f>
        <v>0</v>
      </c>
      <c r="K218" s="6">
        <f t="shared" si="14"/>
        <v>0</v>
      </c>
    </row>
    <row r="219" spans="1:20" x14ac:dyDescent="0.25">
      <c r="A219" s="5" t="s">
        <v>194</v>
      </c>
      <c r="B219" s="5" t="s">
        <v>278</v>
      </c>
      <c r="C219" s="5" t="s">
        <v>279</v>
      </c>
      <c r="D219" s="6">
        <v>4272390</v>
      </c>
      <c r="E219" s="6">
        <v>4272390</v>
      </c>
      <c r="F219" s="6">
        <f t="shared" si="13"/>
        <v>2175306</v>
      </c>
      <c r="G219" s="6">
        <v>0</v>
      </c>
      <c r="H219" s="6">
        <v>2175306</v>
      </c>
      <c r="I219" s="6">
        <v>2175306</v>
      </c>
      <c r="J219" s="6">
        <v>0</v>
      </c>
      <c r="K219" s="6">
        <f t="shared" si="14"/>
        <v>0</v>
      </c>
    </row>
    <row r="220" spans="1:20" x14ac:dyDescent="0.25">
      <c r="A220" s="5" t="s">
        <v>350</v>
      </c>
      <c r="B220" s="5" t="s">
        <v>272</v>
      </c>
      <c r="C220" s="5" t="s">
        <v>281</v>
      </c>
      <c r="D220" s="6">
        <v>811760</v>
      </c>
      <c r="E220" s="6">
        <v>811760</v>
      </c>
      <c r="F220" s="6">
        <f t="shared" si="13"/>
        <v>413308</v>
      </c>
      <c r="G220" s="6">
        <v>0</v>
      </c>
      <c r="H220" s="6">
        <v>413308</v>
      </c>
      <c r="I220" s="6">
        <v>413308</v>
      </c>
      <c r="J220" s="6">
        <v>0</v>
      </c>
      <c r="K220" s="6">
        <f t="shared" si="14"/>
        <v>0</v>
      </c>
    </row>
    <row r="221" spans="1:20" ht="43.5" x14ac:dyDescent="0.25">
      <c r="A221" s="5" t="s">
        <v>351</v>
      </c>
      <c r="B221" s="5" t="s">
        <v>283</v>
      </c>
      <c r="C221" s="5" t="s">
        <v>284</v>
      </c>
      <c r="D221" s="6">
        <f>+D222+D225</f>
        <v>11607330</v>
      </c>
      <c r="E221" s="6">
        <f>+E222+E225</f>
        <v>11607330</v>
      </c>
      <c r="F221" s="6">
        <f t="shared" si="13"/>
        <v>10834104</v>
      </c>
      <c r="G221" s="6">
        <f>+G222+G225</f>
        <v>0</v>
      </c>
      <c r="H221" s="6">
        <f>+H222+H225</f>
        <v>10834104</v>
      </c>
      <c r="I221" s="6">
        <f>+I222+I225</f>
        <v>10834104</v>
      </c>
      <c r="J221" s="6">
        <f>+J222+J225</f>
        <v>0</v>
      </c>
      <c r="K221" s="6">
        <f t="shared" si="14"/>
        <v>0</v>
      </c>
    </row>
    <row r="222" spans="1:20" ht="22.5" x14ac:dyDescent="0.25">
      <c r="A222" s="5" t="s">
        <v>352</v>
      </c>
      <c r="B222" s="5" t="s">
        <v>286</v>
      </c>
      <c r="C222" s="5" t="s">
        <v>287</v>
      </c>
      <c r="D222" s="6">
        <f>D223+D224</f>
        <v>10107330</v>
      </c>
      <c r="E222" s="6">
        <f>E223+E224</f>
        <v>10107330</v>
      </c>
      <c r="F222" s="6">
        <f t="shared" si="13"/>
        <v>10131956</v>
      </c>
      <c r="G222" s="6">
        <f>G223+G224</f>
        <v>0</v>
      </c>
      <c r="H222" s="6">
        <f>H223+H224</f>
        <v>10131956</v>
      </c>
      <c r="I222" s="6">
        <f>I223+I224</f>
        <v>10131956</v>
      </c>
      <c r="J222" s="6">
        <f>J223+J224</f>
        <v>0</v>
      </c>
      <c r="K222" s="6">
        <f t="shared" si="14"/>
        <v>0</v>
      </c>
    </row>
    <row r="223" spans="1:20" ht="22.5" x14ac:dyDescent="0.25">
      <c r="A223" s="5" t="s">
        <v>353</v>
      </c>
      <c r="B223" s="5" t="s">
        <v>289</v>
      </c>
      <c r="C223" s="5" t="s">
        <v>290</v>
      </c>
      <c r="D223" s="6">
        <v>10107330</v>
      </c>
      <c r="E223" s="6">
        <v>10107330</v>
      </c>
      <c r="F223" s="6">
        <f t="shared" si="13"/>
        <v>0</v>
      </c>
      <c r="G223" s="6">
        <v>0</v>
      </c>
      <c r="H223" s="6">
        <v>0</v>
      </c>
      <c r="I223" s="6">
        <v>0</v>
      </c>
      <c r="J223" s="6">
        <v>0</v>
      </c>
      <c r="K223" s="6">
        <f t="shared" si="14"/>
        <v>0</v>
      </c>
    </row>
    <row r="224" spans="1:20" x14ac:dyDescent="0.25">
      <c r="A224" s="5" t="s">
        <v>218</v>
      </c>
      <c r="B224" s="5" t="s">
        <v>292</v>
      </c>
      <c r="C224" s="5" t="s">
        <v>293</v>
      </c>
      <c r="D224" s="6">
        <v>0</v>
      </c>
      <c r="E224" s="6">
        <v>0</v>
      </c>
      <c r="F224" s="6">
        <f t="shared" si="13"/>
        <v>10131956</v>
      </c>
      <c r="G224" s="6">
        <v>0</v>
      </c>
      <c r="H224" s="6">
        <v>10131956</v>
      </c>
      <c r="I224" s="6">
        <v>10131956</v>
      </c>
      <c r="J224" s="6">
        <v>0</v>
      </c>
      <c r="K224" s="6">
        <f t="shared" si="14"/>
        <v>0</v>
      </c>
    </row>
    <row r="225" spans="1:11" ht="22.5" x14ac:dyDescent="0.25">
      <c r="A225" s="5" t="s">
        <v>354</v>
      </c>
      <c r="B225" s="5" t="s">
        <v>295</v>
      </c>
      <c r="C225" s="5" t="s">
        <v>296</v>
      </c>
      <c r="D225" s="6">
        <f>D226+D227</f>
        <v>1500000</v>
      </c>
      <c r="E225" s="6">
        <f>E226+E227</f>
        <v>1500000</v>
      </c>
      <c r="F225" s="6">
        <f t="shared" si="13"/>
        <v>702148</v>
      </c>
      <c r="G225" s="6">
        <f>G226+G227</f>
        <v>0</v>
      </c>
      <c r="H225" s="6">
        <f>H226+H227</f>
        <v>702148</v>
      </c>
      <c r="I225" s="6">
        <f>I226+I227</f>
        <v>702148</v>
      </c>
      <c r="J225" s="6">
        <f>J226+J227</f>
        <v>0</v>
      </c>
      <c r="K225" s="6">
        <f t="shared" si="14"/>
        <v>0</v>
      </c>
    </row>
    <row r="226" spans="1:11" ht="22.5" x14ac:dyDescent="0.25">
      <c r="A226" s="5" t="s">
        <v>355</v>
      </c>
      <c r="B226" s="5" t="s">
        <v>289</v>
      </c>
      <c r="C226" s="5" t="s">
        <v>298</v>
      </c>
      <c r="D226" s="6">
        <v>1500000</v>
      </c>
      <c r="E226" s="6">
        <v>1500000</v>
      </c>
      <c r="F226" s="6">
        <f t="shared" si="13"/>
        <v>2148</v>
      </c>
      <c r="G226" s="6">
        <v>0</v>
      </c>
      <c r="H226" s="6">
        <v>2148</v>
      </c>
      <c r="I226" s="6">
        <v>2148</v>
      </c>
      <c r="J226" s="6">
        <v>0</v>
      </c>
      <c r="K226" s="6">
        <f t="shared" si="14"/>
        <v>0</v>
      </c>
    </row>
    <row r="227" spans="1:11" x14ac:dyDescent="0.25">
      <c r="A227" s="5" t="s">
        <v>356</v>
      </c>
      <c r="B227" s="5" t="s">
        <v>292</v>
      </c>
      <c r="C227" s="5" t="s">
        <v>300</v>
      </c>
      <c r="D227" s="6">
        <v>0</v>
      </c>
      <c r="E227" s="6">
        <v>0</v>
      </c>
      <c r="F227" s="6">
        <f t="shared" si="13"/>
        <v>700000</v>
      </c>
      <c r="G227" s="6">
        <v>0</v>
      </c>
      <c r="H227" s="6">
        <v>700000</v>
      </c>
      <c r="I227" s="6">
        <v>700000</v>
      </c>
      <c r="J227" s="6">
        <v>0</v>
      </c>
      <c r="K227" s="6">
        <f t="shared" si="14"/>
        <v>0</v>
      </c>
    </row>
    <row r="229" spans="1:11" x14ac:dyDescent="0.25">
      <c r="B229" s="17" t="s">
        <v>359</v>
      </c>
      <c r="C229" s="18"/>
      <c r="D229" s="18" t="s">
        <v>360</v>
      </c>
    </row>
    <row r="230" spans="1:11" x14ac:dyDescent="0.25">
      <c r="B230" s="17" t="s">
        <v>361</v>
      </c>
      <c r="C230" s="18"/>
      <c r="D230" s="18" t="s">
        <v>362</v>
      </c>
    </row>
    <row r="231" spans="1:11" x14ac:dyDescent="0.25">
      <c r="B231" s="18"/>
      <c r="C231" s="18"/>
      <c r="D231" s="18"/>
    </row>
    <row r="232" spans="1:11" x14ac:dyDescent="0.25">
      <c r="B232" s="18"/>
      <c r="C232" s="18"/>
      <c r="D232" s="18"/>
    </row>
    <row r="233" spans="1:11" x14ac:dyDescent="0.25">
      <c r="B233" s="18"/>
      <c r="C233" s="18"/>
      <c r="D233" s="18"/>
    </row>
    <row r="234" spans="1:11" x14ac:dyDescent="0.25">
      <c r="B234" s="18"/>
      <c r="C234" s="18" t="s">
        <v>363</v>
      </c>
      <c r="D234" s="18"/>
    </row>
    <row r="235" spans="1:11" x14ac:dyDescent="0.25">
      <c r="B235" s="18"/>
      <c r="C235" s="18"/>
      <c r="D235" s="18"/>
    </row>
    <row r="236" spans="1:11" x14ac:dyDescent="0.25">
      <c r="B236" s="18"/>
      <c r="C236" s="18"/>
      <c r="D236" s="18"/>
    </row>
    <row r="237" spans="1:11" x14ac:dyDescent="0.25">
      <c r="B237" s="18" t="s">
        <v>364</v>
      </c>
      <c r="C237" s="18"/>
      <c r="D237" s="18" t="s">
        <v>365</v>
      </c>
    </row>
    <row r="238" spans="1:11" x14ac:dyDescent="0.25">
      <c r="B238" s="18"/>
      <c r="C238" s="18"/>
      <c r="D238" s="18" t="s">
        <v>366</v>
      </c>
    </row>
  </sheetData>
  <mergeCells count="45">
    <mergeCell ref="A185:B185"/>
    <mergeCell ref="A115:B115"/>
    <mergeCell ref="A178:K178"/>
    <mergeCell ref="A179:K179"/>
    <mergeCell ref="A181:B184"/>
    <mergeCell ref="C181:C184"/>
    <mergeCell ref="D181:D184"/>
    <mergeCell ref="E181:E184"/>
    <mergeCell ref="F181:H181"/>
    <mergeCell ref="I181:I184"/>
    <mergeCell ref="J181:J184"/>
    <mergeCell ref="K181:K184"/>
    <mergeCell ref="F182:F184"/>
    <mergeCell ref="G182:G184"/>
    <mergeCell ref="H182:H184"/>
    <mergeCell ref="A108:K108"/>
    <mergeCell ref="A109:K109"/>
    <mergeCell ref="A111:B114"/>
    <mergeCell ref="C111:C114"/>
    <mergeCell ref="D111:D114"/>
    <mergeCell ref="E111:E114"/>
    <mergeCell ref="F111:H111"/>
    <mergeCell ref="I111:I114"/>
    <mergeCell ref="J111:J114"/>
    <mergeCell ref="K111:K114"/>
    <mergeCell ref="F112:F114"/>
    <mergeCell ref="G112:G114"/>
    <mergeCell ref="H112:H114"/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2A14-63B0-4B4A-A70E-C5C9447898A3}">
  <dimension ref="A1:T147"/>
  <sheetViews>
    <sheetView workbookViewId="0">
      <selection activeCell="A4" sqref="A4:K72"/>
    </sheetView>
  </sheetViews>
  <sheetFormatPr defaultRowHeight="15" x14ac:dyDescent="0.25"/>
  <cols>
    <col min="1" max="1" width="2.7109375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306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307</v>
      </c>
      <c r="C12" s="5" t="s">
        <v>22</v>
      </c>
      <c r="D12" s="6">
        <f>D13+D66</f>
        <v>49415320</v>
      </c>
      <c r="E12" s="6">
        <f>E13+E66</f>
        <v>42121660</v>
      </c>
      <c r="F12" s="6">
        <f t="shared" ref="F12:F43" si="0">G12+H12</f>
        <v>47708967</v>
      </c>
      <c r="G12" s="6">
        <f>G13+G66</f>
        <v>7706474</v>
      </c>
      <c r="H12" s="6">
        <f>H13+H66</f>
        <v>40002493</v>
      </c>
      <c r="I12" s="6">
        <f>I13+I66</f>
        <v>36857350</v>
      </c>
      <c r="J12" s="6">
        <f>J13+J66</f>
        <v>839786</v>
      </c>
      <c r="K12" s="6">
        <f t="shared" ref="K12:K43" si="1">F12-I12-J12</f>
        <v>10011831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>D14+D48</f>
        <v>47320960</v>
      </c>
      <c r="E13" s="6">
        <f>E14+E48</f>
        <v>40644800</v>
      </c>
      <c r="F13" s="6">
        <f t="shared" si="0"/>
        <v>46458312</v>
      </c>
      <c r="G13" s="6">
        <f>G14+G48</f>
        <v>7706474</v>
      </c>
      <c r="H13" s="6">
        <f>H14+H48</f>
        <v>38751838</v>
      </c>
      <c r="I13" s="6">
        <f>I14+I48</f>
        <v>35606695</v>
      </c>
      <c r="J13" s="6">
        <f>J14+J48</f>
        <v>839786</v>
      </c>
      <c r="K13" s="6">
        <f t="shared" si="1"/>
        <v>10011831</v>
      </c>
    </row>
    <row r="14" spans="1:11" s="2" customFormat="1" ht="22.5" x14ac:dyDescent="0.25">
      <c r="A14" s="5" t="s">
        <v>26</v>
      </c>
      <c r="B14" s="5" t="s">
        <v>30</v>
      </c>
      <c r="C14" s="5" t="s">
        <v>31</v>
      </c>
      <c r="D14" s="6">
        <f>D15+D22+D33+D45</f>
        <v>42534000</v>
      </c>
      <c r="E14" s="6">
        <f>E15+E22+E33+E45</f>
        <v>36353700</v>
      </c>
      <c r="F14" s="6">
        <f t="shared" si="0"/>
        <v>37385325</v>
      </c>
      <c r="G14" s="6">
        <f>G15+G22+G33+G45</f>
        <v>2687875</v>
      </c>
      <c r="H14" s="6">
        <f>H15+H22+H33+H45</f>
        <v>34697450</v>
      </c>
      <c r="I14" s="6">
        <f>I15+I22+I33+I45</f>
        <v>33412824</v>
      </c>
      <c r="J14" s="6">
        <f>J15+J22+J33+J45</f>
        <v>124139</v>
      </c>
      <c r="K14" s="6">
        <f t="shared" si="1"/>
        <v>3848362</v>
      </c>
    </row>
    <row r="15" spans="1:11" s="2" customFormat="1" ht="22.5" x14ac:dyDescent="0.25">
      <c r="A15" s="5" t="s">
        <v>29</v>
      </c>
      <c r="B15" s="5" t="s">
        <v>33</v>
      </c>
      <c r="C15" s="5" t="s">
        <v>34</v>
      </c>
      <c r="D15" s="6">
        <f>+D16</f>
        <v>17778000</v>
      </c>
      <c r="E15" s="6">
        <f>+E16</f>
        <v>15308400</v>
      </c>
      <c r="F15" s="6">
        <f t="shared" si="0"/>
        <v>13161757</v>
      </c>
      <c r="G15" s="6">
        <f>+G16</f>
        <v>0</v>
      </c>
      <c r="H15" s="6">
        <f>+H16</f>
        <v>13161757</v>
      </c>
      <c r="I15" s="6">
        <f>+I16</f>
        <v>13161757</v>
      </c>
      <c r="J15" s="6">
        <f>+J16</f>
        <v>0</v>
      </c>
      <c r="K15" s="6">
        <f t="shared" si="1"/>
        <v>0</v>
      </c>
    </row>
    <row r="16" spans="1:11" s="2" customFormat="1" ht="33" x14ac:dyDescent="0.25">
      <c r="A16" s="5" t="s">
        <v>308</v>
      </c>
      <c r="B16" s="5" t="s">
        <v>36</v>
      </c>
      <c r="C16" s="5" t="s">
        <v>37</v>
      </c>
      <c r="D16" s="6">
        <f>D17+D19</f>
        <v>17778000</v>
      </c>
      <c r="E16" s="6">
        <f>E17+E19</f>
        <v>15308400</v>
      </c>
      <c r="F16" s="6">
        <f t="shared" si="0"/>
        <v>13161757</v>
      </c>
      <c r="G16" s="6">
        <f>G17+G19</f>
        <v>0</v>
      </c>
      <c r="H16" s="6">
        <f>H17+H19</f>
        <v>13161757</v>
      </c>
      <c r="I16" s="6">
        <f>I17+I19</f>
        <v>13161757</v>
      </c>
      <c r="J16" s="6">
        <f>J17+J19</f>
        <v>0</v>
      </c>
      <c r="K16" s="6">
        <f t="shared" si="1"/>
        <v>0</v>
      </c>
    </row>
    <row r="17" spans="1:11" s="2" customFormat="1" x14ac:dyDescent="0.25">
      <c r="A17" s="5" t="s">
        <v>35</v>
      </c>
      <c r="B17" s="5" t="s">
        <v>39</v>
      </c>
      <c r="C17" s="5" t="s">
        <v>40</v>
      </c>
      <c r="D17" s="6">
        <f>+D18</f>
        <v>303000</v>
      </c>
      <c r="E17" s="6">
        <f>+E18</f>
        <v>250000</v>
      </c>
      <c r="F17" s="6">
        <f t="shared" si="0"/>
        <v>238400</v>
      </c>
      <c r="G17" s="6">
        <f>+G18</f>
        <v>0</v>
      </c>
      <c r="H17" s="6">
        <f>+H18</f>
        <v>238400</v>
      </c>
      <c r="I17" s="6">
        <f>+I18</f>
        <v>238400</v>
      </c>
      <c r="J17" s="6">
        <f>+J18</f>
        <v>0</v>
      </c>
      <c r="K17" s="6">
        <f t="shared" si="1"/>
        <v>0</v>
      </c>
    </row>
    <row r="18" spans="1:11" s="2" customFormat="1" ht="22.5" x14ac:dyDescent="0.25">
      <c r="A18" s="5" t="s">
        <v>309</v>
      </c>
      <c r="B18" s="5" t="s">
        <v>42</v>
      </c>
      <c r="C18" s="5" t="s">
        <v>43</v>
      </c>
      <c r="D18" s="6">
        <v>303000</v>
      </c>
      <c r="E18" s="6">
        <v>250000</v>
      </c>
      <c r="F18" s="6">
        <f t="shared" si="0"/>
        <v>238400</v>
      </c>
      <c r="G18" s="6">
        <v>0</v>
      </c>
      <c r="H18" s="6">
        <v>238400</v>
      </c>
      <c r="I18" s="6">
        <v>238400</v>
      </c>
      <c r="J18" s="6">
        <v>0</v>
      </c>
      <c r="K18" s="6">
        <f t="shared" si="1"/>
        <v>0</v>
      </c>
    </row>
    <row r="19" spans="1:11" s="2" customFormat="1" ht="22.5" x14ac:dyDescent="0.25">
      <c r="A19" s="5" t="s">
        <v>41</v>
      </c>
      <c r="B19" s="5" t="s">
        <v>45</v>
      </c>
      <c r="C19" s="5" t="s">
        <v>46</v>
      </c>
      <c r="D19" s="6">
        <f>D20+D21</f>
        <v>17475000</v>
      </c>
      <c r="E19" s="6">
        <f>E20+E21</f>
        <v>15058400</v>
      </c>
      <c r="F19" s="6">
        <f t="shared" si="0"/>
        <v>12923357</v>
      </c>
      <c r="G19" s="6">
        <f>G20+G21</f>
        <v>0</v>
      </c>
      <c r="H19" s="6">
        <f>H20+H21</f>
        <v>12923357</v>
      </c>
      <c r="I19" s="6">
        <f>I20+I21</f>
        <v>12923357</v>
      </c>
      <c r="J19" s="6">
        <f>J20+J21</f>
        <v>0</v>
      </c>
      <c r="K19" s="6">
        <f t="shared" si="1"/>
        <v>0</v>
      </c>
    </row>
    <row r="20" spans="1:11" s="2" customFormat="1" x14ac:dyDescent="0.25">
      <c r="A20" s="5" t="s">
        <v>44</v>
      </c>
      <c r="B20" s="5" t="s">
        <v>48</v>
      </c>
      <c r="C20" s="5" t="s">
        <v>49</v>
      </c>
      <c r="D20" s="6">
        <v>16875000</v>
      </c>
      <c r="E20" s="6">
        <v>14608400</v>
      </c>
      <c r="F20" s="6">
        <f t="shared" si="0"/>
        <v>12476328</v>
      </c>
      <c r="G20" s="6">
        <v>0</v>
      </c>
      <c r="H20" s="6">
        <v>12476328</v>
      </c>
      <c r="I20" s="6">
        <v>12476328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310</v>
      </c>
      <c r="B21" s="5" t="s">
        <v>51</v>
      </c>
      <c r="C21" s="5" t="s">
        <v>52</v>
      </c>
      <c r="D21" s="6">
        <v>600000</v>
      </c>
      <c r="E21" s="6">
        <v>450000</v>
      </c>
      <c r="F21" s="6">
        <f t="shared" si="0"/>
        <v>447029</v>
      </c>
      <c r="G21" s="6">
        <v>0</v>
      </c>
      <c r="H21" s="6">
        <v>447029</v>
      </c>
      <c r="I21" s="6">
        <v>447029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311</v>
      </c>
      <c r="B22" s="5" t="s">
        <v>54</v>
      </c>
      <c r="C22" s="5" t="s">
        <v>55</v>
      </c>
      <c r="D22" s="6">
        <f>D23</f>
        <v>6312000</v>
      </c>
      <c r="E22" s="6">
        <f>E23</f>
        <v>5494300</v>
      </c>
      <c r="F22" s="6">
        <f t="shared" si="0"/>
        <v>8618917</v>
      </c>
      <c r="G22" s="6">
        <f>G23</f>
        <v>1910064</v>
      </c>
      <c r="H22" s="6">
        <f>H23</f>
        <v>6708853</v>
      </c>
      <c r="I22" s="6">
        <f>I23</f>
        <v>6042018</v>
      </c>
      <c r="J22" s="6">
        <f>J23</f>
        <v>82923</v>
      </c>
      <c r="K22" s="6">
        <f t="shared" si="1"/>
        <v>2493976</v>
      </c>
    </row>
    <row r="23" spans="1:11" s="2" customFormat="1" ht="22.5" x14ac:dyDescent="0.25">
      <c r="A23" s="5" t="s">
        <v>53</v>
      </c>
      <c r="B23" s="5" t="s">
        <v>57</v>
      </c>
      <c r="C23" s="5" t="s">
        <v>58</v>
      </c>
      <c r="D23" s="6">
        <f>D24+D27+D31+D32</f>
        <v>6312000</v>
      </c>
      <c r="E23" s="6">
        <f>E24+E27+E31+E32</f>
        <v>5494300</v>
      </c>
      <c r="F23" s="6">
        <f t="shared" si="0"/>
        <v>8618917</v>
      </c>
      <c r="G23" s="6">
        <f>G24+G27+G31+G32</f>
        <v>1910064</v>
      </c>
      <c r="H23" s="6">
        <f>H24+H27+H31+H32</f>
        <v>6708853</v>
      </c>
      <c r="I23" s="6">
        <f>I24+I27+I31+I32</f>
        <v>6042018</v>
      </c>
      <c r="J23" s="6">
        <f>J24+J27+J31+J32</f>
        <v>82923</v>
      </c>
      <c r="K23" s="6">
        <f t="shared" si="1"/>
        <v>2493976</v>
      </c>
    </row>
    <row r="24" spans="1:11" s="2" customFormat="1" ht="22.5" x14ac:dyDescent="0.25">
      <c r="A24" s="5" t="s">
        <v>56</v>
      </c>
      <c r="B24" s="5" t="s">
        <v>60</v>
      </c>
      <c r="C24" s="5" t="s">
        <v>61</v>
      </c>
      <c r="D24" s="6">
        <f>D25+D26</f>
        <v>4250000</v>
      </c>
      <c r="E24" s="6">
        <f>E25+E26</f>
        <v>3754000</v>
      </c>
      <c r="F24" s="6">
        <f t="shared" si="0"/>
        <v>6000194</v>
      </c>
      <c r="G24" s="6">
        <f>G25+G26</f>
        <v>1364775</v>
      </c>
      <c r="H24" s="6">
        <f>H25+H26</f>
        <v>4635419</v>
      </c>
      <c r="I24" s="6">
        <f>I25+I26</f>
        <v>4191731</v>
      </c>
      <c r="J24" s="6">
        <f>J25+J26</f>
        <v>70391</v>
      </c>
      <c r="K24" s="6">
        <f t="shared" si="1"/>
        <v>1738072</v>
      </c>
    </row>
    <row r="25" spans="1:11" s="2" customFormat="1" x14ac:dyDescent="0.25">
      <c r="A25" s="5" t="s">
        <v>59</v>
      </c>
      <c r="B25" s="5" t="s">
        <v>63</v>
      </c>
      <c r="C25" s="5" t="s">
        <v>64</v>
      </c>
      <c r="D25" s="6">
        <v>1820000</v>
      </c>
      <c r="E25" s="6">
        <v>1554000</v>
      </c>
      <c r="F25" s="6">
        <f t="shared" si="0"/>
        <v>2174193</v>
      </c>
      <c r="G25" s="6">
        <v>238993</v>
      </c>
      <c r="H25" s="6">
        <v>1935200</v>
      </c>
      <c r="I25" s="6">
        <v>1725600</v>
      </c>
      <c r="J25" s="6">
        <v>20321</v>
      </c>
      <c r="K25" s="6">
        <f t="shared" si="1"/>
        <v>428272</v>
      </c>
    </row>
    <row r="26" spans="1:11" s="2" customFormat="1" x14ac:dyDescent="0.25">
      <c r="A26" s="5" t="s">
        <v>62</v>
      </c>
      <c r="B26" s="5" t="s">
        <v>66</v>
      </c>
      <c r="C26" s="5" t="s">
        <v>67</v>
      </c>
      <c r="D26" s="6">
        <v>2430000</v>
      </c>
      <c r="E26" s="6">
        <v>2200000</v>
      </c>
      <c r="F26" s="6">
        <f t="shared" si="0"/>
        <v>3826001</v>
      </c>
      <c r="G26" s="6">
        <v>1125782</v>
      </c>
      <c r="H26" s="6">
        <v>2700219</v>
      </c>
      <c r="I26" s="6">
        <v>2466131</v>
      </c>
      <c r="J26" s="6">
        <v>50070</v>
      </c>
      <c r="K26" s="6">
        <f t="shared" si="1"/>
        <v>1309800</v>
      </c>
    </row>
    <row r="27" spans="1:11" s="2" customFormat="1" ht="22.5" x14ac:dyDescent="0.25">
      <c r="A27" s="5" t="s">
        <v>65</v>
      </c>
      <c r="B27" s="5" t="s">
        <v>69</v>
      </c>
      <c r="C27" s="5" t="s">
        <v>70</v>
      </c>
      <c r="D27" s="6">
        <f>D28+D29+D30</f>
        <v>1617000</v>
      </c>
      <c r="E27" s="6">
        <f>E28+E29+E30</f>
        <v>1375300</v>
      </c>
      <c r="F27" s="6">
        <f t="shared" si="0"/>
        <v>2125540</v>
      </c>
      <c r="G27" s="6">
        <f>G28+G29+G30</f>
        <v>458552</v>
      </c>
      <c r="H27" s="6">
        <f>H28+H29+H30</f>
        <v>1666988</v>
      </c>
      <c r="I27" s="6">
        <f>I28+I29+I30</f>
        <v>1446162</v>
      </c>
      <c r="J27" s="6">
        <f>J28+J29+J30</f>
        <v>6992</v>
      </c>
      <c r="K27" s="6">
        <f t="shared" si="1"/>
        <v>672386</v>
      </c>
    </row>
    <row r="28" spans="1:11" s="2" customFormat="1" ht="22.5" x14ac:dyDescent="0.25">
      <c r="A28" s="5" t="s">
        <v>68</v>
      </c>
      <c r="B28" s="5" t="s">
        <v>72</v>
      </c>
      <c r="C28" s="5" t="s">
        <v>73</v>
      </c>
      <c r="D28" s="6">
        <v>1020000</v>
      </c>
      <c r="E28" s="6">
        <v>899300</v>
      </c>
      <c r="F28" s="6">
        <f t="shared" si="0"/>
        <v>1216804</v>
      </c>
      <c r="G28" s="6">
        <v>168048</v>
      </c>
      <c r="H28" s="6">
        <v>1048756</v>
      </c>
      <c r="I28" s="6">
        <v>929492</v>
      </c>
      <c r="J28" s="6">
        <v>6992</v>
      </c>
      <c r="K28" s="6">
        <f t="shared" si="1"/>
        <v>280320</v>
      </c>
    </row>
    <row r="29" spans="1:11" s="2" customFormat="1" ht="22.5" x14ac:dyDescent="0.25">
      <c r="A29" s="5" t="s">
        <v>71</v>
      </c>
      <c r="B29" s="5" t="s">
        <v>75</v>
      </c>
      <c r="C29" s="5" t="s">
        <v>76</v>
      </c>
      <c r="D29" s="6">
        <v>241000</v>
      </c>
      <c r="E29" s="6">
        <v>200000</v>
      </c>
      <c r="F29" s="6">
        <f t="shared" si="0"/>
        <v>475246</v>
      </c>
      <c r="G29" s="6">
        <v>212822</v>
      </c>
      <c r="H29" s="6">
        <v>262424</v>
      </c>
      <c r="I29" s="6">
        <v>216233</v>
      </c>
      <c r="J29" s="6">
        <v>0</v>
      </c>
      <c r="K29" s="6">
        <f t="shared" si="1"/>
        <v>259013</v>
      </c>
    </row>
    <row r="30" spans="1:11" s="2" customFormat="1" x14ac:dyDescent="0.25">
      <c r="A30" s="5" t="s">
        <v>74</v>
      </c>
      <c r="B30" s="5" t="s">
        <v>78</v>
      </c>
      <c r="C30" s="5" t="s">
        <v>79</v>
      </c>
      <c r="D30" s="6">
        <v>356000</v>
      </c>
      <c r="E30" s="6">
        <v>276000</v>
      </c>
      <c r="F30" s="6">
        <f t="shared" si="0"/>
        <v>433490</v>
      </c>
      <c r="G30" s="6">
        <v>77682</v>
      </c>
      <c r="H30" s="6">
        <v>355808</v>
      </c>
      <c r="I30" s="6">
        <v>300437</v>
      </c>
      <c r="J30" s="6">
        <v>0</v>
      </c>
      <c r="K30" s="6">
        <f t="shared" si="1"/>
        <v>133053</v>
      </c>
    </row>
    <row r="31" spans="1:11" s="2" customFormat="1" x14ac:dyDescent="0.25">
      <c r="A31" s="5" t="s">
        <v>77</v>
      </c>
      <c r="B31" s="5" t="s">
        <v>81</v>
      </c>
      <c r="C31" s="5" t="s">
        <v>82</v>
      </c>
      <c r="D31" s="6">
        <v>240000</v>
      </c>
      <c r="E31" s="6">
        <v>185000</v>
      </c>
      <c r="F31" s="6">
        <f t="shared" si="0"/>
        <v>242802</v>
      </c>
      <c r="G31" s="6">
        <v>39732</v>
      </c>
      <c r="H31" s="6">
        <v>203070</v>
      </c>
      <c r="I31" s="6">
        <v>218804</v>
      </c>
      <c r="J31" s="6">
        <v>3589</v>
      </c>
      <c r="K31" s="6">
        <f t="shared" si="1"/>
        <v>20409</v>
      </c>
    </row>
    <row r="32" spans="1:11" s="2" customFormat="1" x14ac:dyDescent="0.25">
      <c r="A32" s="5" t="s">
        <v>80</v>
      </c>
      <c r="B32" s="5" t="s">
        <v>84</v>
      </c>
      <c r="C32" s="5" t="s">
        <v>85</v>
      </c>
      <c r="D32" s="6">
        <v>205000</v>
      </c>
      <c r="E32" s="6">
        <v>180000</v>
      </c>
      <c r="F32" s="6">
        <f t="shared" si="0"/>
        <v>250381</v>
      </c>
      <c r="G32" s="6">
        <v>47005</v>
      </c>
      <c r="H32" s="6">
        <v>203376</v>
      </c>
      <c r="I32" s="6">
        <v>185321</v>
      </c>
      <c r="J32" s="6">
        <v>1951</v>
      </c>
      <c r="K32" s="6">
        <f t="shared" si="1"/>
        <v>63109</v>
      </c>
    </row>
    <row r="33" spans="1:11" s="2" customFormat="1" ht="22.5" x14ac:dyDescent="0.25">
      <c r="A33" s="5" t="s">
        <v>83</v>
      </c>
      <c r="B33" s="5" t="s">
        <v>87</v>
      </c>
      <c r="C33" s="5" t="s">
        <v>88</v>
      </c>
      <c r="D33" s="6">
        <f>D34+D37+D39</f>
        <v>18444000</v>
      </c>
      <c r="E33" s="6">
        <f>E34+E37+E39</f>
        <v>15551000</v>
      </c>
      <c r="F33" s="6">
        <f t="shared" si="0"/>
        <v>15604147</v>
      </c>
      <c r="G33" s="6">
        <f>G34+G37+G39</f>
        <v>777378</v>
      </c>
      <c r="H33" s="6">
        <f>H34+H37+H39</f>
        <v>14826769</v>
      </c>
      <c r="I33" s="6">
        <f>I34+I37+I39</f>
        <v>14209049</v>
      </c>
      <c r="J33" s="6">
        <f>J34+J37+J39</f>
        <v>41216</v>
      </c>
      <c r="K33" s="6">
        <f t="shared" si="1"/>
        <v>1353882</v>
      </c>
    </row>
    <row r="34" spans="1:11" s="2" customFormat="1" ht="22.5" x14ac:dyDescent="0.25">
      <c r="A34" s="5" t="s">
        <v>86</v>
      </c>
      <c r="B34" s="5" t="s">
        <v>90</v>
      </c>
      <c r="C34" s="5" t="s">
        <v>91</v>
      </c>
      <c r="D34" s="6">
        <f>+D35+D36</f>
        <v>15621000</v>
      </c>
      <c r="E34" s="6">
        <f>+E35+E36</f>
        <v>13166000</v>
      </c>
      <c r="F34" s="6">
        <f t="shared" si="0"/>
        <v>11909294</v>
      </c>
      <c r="G34" s="6">
        <f>+G35+G36</f>
        <v>0</v>
      </c>
      <c r="H34" s="6">
        <f>+H35+H36</f>
        <v>11909294</v>
      </c>
      <c r="I34" s="6">
        <f>+I35+I36</f>
        <v>11909294</v>
      </c>
      <c r="J34" s="6">
        <f>+J35+J36</f>
        <v>0</v>
      </c>
      <c r="K34" s="6">
        <f t="shared" si="1"/>
        <v>0</v>
      </c>
    </row>
    <row r="35" spans="1:11" s="2" customFormat="1" ht="43.5" x14ac:dyDescent="0.25">
      <c r="A35" s="5" t="s">
        <v>312</v>
      </c>
      <c r="B35" s="5" t="s">
        <v>93</v>
      </c>
      <c r="C35" s="5" t="s">
        <v>94</v>
      </c>
      <c r="D35" s="6">
        <v>10511000</v>
      </c>
      <c r="E35" s="6">
        <v>8056000</v>
      </c>
      <c r="F35" s="6">
        <f t="shared" si="0"/>
        <v>7218065</v>
      </c>
      <c r="G35" s="6">
        <v>0</v>
      </c>
      <c r="H35" s="6">
        <v>7218065</v>
      </c>
      <c r="I35" s="6">
        <v>7218065</v>
      </c>
      <c r="J35" s="6">
        <v>0</v>
      </c>
      <c r="K35" s="6">
        <f t="shared" si="1"/>
        <v>0</v>
      </c>
    </row>
    <row r="36" spans="1:11" s="2" customFormat="1" ht="22.5" x14ac:dyDescent="0.25">
      <c r="A36" s="5" t="s">
        <v>313</v>
      </c>
      <c r="B36" s="5" t="s">
        <v>96</v>
      </c>
      <c r="C36" s="5" t="s">
        <v>97</v>
      </c>
      <c r="D36" s="6">
        <v>5110000</v>
      </c>
      <c r="E36" s="6">
        <v>5110000</v>
      </c>
      <c r="F36" s="6">
        <f t="shared" si="0"/>
        <v>4691229</v>
      </c>
      <c r="G36" s="6">
        <v>0</v>
      </c>
      <c r="H36" s="6">
        <v>4691229</v>
      </c>
      <c r="I36" s="6">
        <v>4691229</v>
      </c>
      <c r="J36" s="6">
        <v>0</v>
      </c>
      <c r="K36" s="6">
        <f t="shared" si="1"/>
        <v>0</v>
      </c>
    </row>
    <row r="37" spans="1:11" s="2" customFormat="1" ht="22.5" x14ac:dyDescent="0.25">
      <c r="A37" s="5" t="s">
        <v>314</v>
      </c>
      <c r="B37" s="5" t="s">
        <v>99</v>
      </c>
      <c r="C37" s="5" t="s">
        <v>100</v>
      </c>
      <c r="D37" s="6">
        <f>D38</f>
        <v>1000</v>
      </c>
      <c r="E37" s="6">
        <f>E38</f>
        <v>1000</v>
      </c>
      <c r="F37" s="6">
        <f t="shared" si="0"/>
        <v>677</v>
      </c>
      <c r="G37" s="6">
        <f>G38</f>
        <v>0</v>
      </c>
      <c r="H37" s="6">
        <f>H38</f>
        <v>677</v>
      </c>
      <c r="I37" s="6">
        <f>I38</f>
        <v>677</v>
      </c>
      <c r="J37" s="6">
        <f>J38</f>
        <v>0</v>
      </c>
      <c r="K37" s="6">
        <f t="shared" si="1"/>
        <v>0</v>
      </c>
    </row>
    <row r="38" spans="1:11" s="2" customFormat="1" x14ac:dyDescent="0.25">
      <c r="A38" s="5" t="s">
        <v>315</v>
      </c>
      <c r="B38" s="5" t="s">
        <v>102</v>
      </c>
      <c r="C38" s="5" t="s">
        <v>103</v>
      </c>
      <c r="D38" s="6">
        <v>1000</v>
      </c>
      <c r="E38" s="6">
        <v>1000</v>
      </c>
      <c r="F38" s="6">
        <f t="shared" si="0"/>
        <v>677</v>
      </c>
      <c r="G38" s="6">
        <v>0</v>
      </c>
      <c r="H38" s="6">
        <v>677</v>
      </c>
      <c r="I38" s="6">
        <v>677</v>
      </c>
      <c r="J38" s="6">
        <v>0</v>
      </c>
      <c r="K38" s="6">
        <f t="shared" si="1"/>
        <v>0</v>
      </c>
    </row>
    <row r="39" spans="1:11" s="2" customFormat="1" ht="33" x14ac:dyDescent="0.25">
      <c r="A39" s="5" t="s">
        <v>101</v>
      </c>
      <c r="B39" s="5" t="s">
        <v>105</v>
      </c>
      <c r="C39" s="5" t="s">
        <v>106</v>
      </c>
      <c r="D39" s="6">
        <f>D40+D43+D44</f>
        <v>2822000</v>
      </c>
      <c r="E39" s="6">
        <f>E40+E43+E44</f>
        <v>2384000</v>
      </c>
      <c r="F39" s="6">
        <f t="shared" si="0"/>
        <v>3694176</v>
      </c>
      <c r="G39" s="6">
        <f>G40+G43+G44</f>
        <v>777378</v>
      </c>
      <c r="H39" s="6">
        <f>H40+H43+H44</f>
        <v>2916798</v>
      </c>
      <c r="I39" s="6">
        <f>I40+I43+I44</f>
        <v>2299078</v>
      </c>
      <c r="J39" s="6">
        <f>J40+J43+J44</f>
        <v>41216</v>
      </c>
      <c r="K39" s="6">
        <f t="shared" si="1"/>
        <v>1353882</v>
      </c>
    </row>
    <row r="40" spans="1:11" s="2" customFormat="1" ht="22.5" x14ac:dyDescent="0.25">
      <c r="A40" s="5" t="s">
        <v>316</v>
      </c>
      <c r="B40" s="5" t="s">
        <v>108</v>
      </c>
      <c r="C40" s="5" t="s">
        <v>109</v>
      </c>
      <c r="D40" s="6">
        <f>D41+D42</f>
        <v>1999000</v>
      </c>
      <c r="E40" s="6">
        <f>E41+E42</f>
        <v>1730000</v>
      </c>
      <c r="F40" s="6">
        <f t="shared" si="0"/>
        <v>2952707</v>
      </c>
      <c r="G40" s="6">
        <f>G41+G42</f>
        <v>690601</v>
      </c>
      <c r="H40" s="6">
        <f>H41+H42</f>
        <v>2262106</v>
      </c>
      <c r="I40" s="6">
        <f>I41+I42</f>
        <v>1736352</v>
      </c>
      <c r="J40" s="6">
        <f>J41+J42</f>
        <v>30174</v>
      </c>
      <c r="K40" s="6">
        <f t="shared" si="1"/>
        <v>1186181</v>
      </c>
    </row>
    <row r="41" spans="1:11" s="2" customFormat="1" ht="22.5" x14ac:dyDescent="0.25">
      <c r="A41" s="5" t="s">
        <v>104</v>
      </c>
      <c r="B41" s="5" t="s">
        <v>111</v>
      </c>
      <c r="C41" s="5" t="s">
        <v>112</v>
      </c>
      <c r="D41" s="6">
        <v>1541000</v>
      </c>
      <c r="E41" s="6">
        <v>1350000</v>
      </c>
      <c r="F41" s="6">
        <f t="shared" si="0"/>
        <v>2328655</v>
      </c>
      <c r="G41" s="6">
        <v>549671</v>
      </c>
      <c r="H41" s="6">
        <v>1778984</v>
      </c>
      <c r="I41" s="6">
        <v>1340725</v>
      </c>
      <c r="J41" s="6">
        <v>16840</v>
      </c>
      <c r="K41" s="6">
        <f t="shared" si="1"/>
        <v>971090</v>
      </c>
    </row>
    <row r="42" spans="1:11" s="2" customFormat="1" ht="22.5" x14ac:dyDescent="0.25">
      <c r="A42" s="5" t="s">
        <v>107</v>
      </c>
      <c r="B42" s="5" t="s">
        <v>114</v>
      </c>
      <c r="C42" s="5" t="s">
        <v>115</v>
      </c>
      <c r="D42" s="6">
        <v>458000</v>
      </c>
      <c r="E42" s="6">
        <v>380000</v>
      </c>
      <c r="F42" s="6">
        <f t="shared" si="0"/>
        <v>624052</v>
      </c>
      <c r="G42" s="6">
        <v>140930</v>
      </c>
      <c r="H42" s="6">
        <v>483122</v>
      </c>
      <c r="I42" s="6">
        <v>395627</v>
      </c>
      <c r="J42" s="6">
        <v>13334</v>
      </c>
      <c r="K42" s="6">
        <f t="shared" si="1"/>
        <v>215091</v>
      </c>
    </row>
    <row r="43" spans="1:11" s="2" customFormat="1" ht="22.5" x14ac:dyDescent="0.25">
      <c r="A43" s="5" t="s">
        <v>110</v>
      </c>
      <c r="B43" s="5" t="s">
        <v>117</v>
      </c>
      <c r="C43" s="5" t="s">
        <v>118</v>
      </c>
      <c r="D43" s="6">
        <v>708000</v>
      </c>
      <c r="E43" s="6">
        <v>570000</v>
      </c>
      <c r="F43" s="6">
        <f t="shared" si="0"/>
        <v>606242</v>
      </c>
      <c r="G43" s="6">
        <v>70022</v>
      </c>
      <c r="H43" s="6">
        <v>536220</v>
      </c>
      <c r="I43" s="6">
        <v>455963</v>
      </c>
      <c r="J43" s="6">
        <v>9950</v>
      </c>
      <c r="K43" s="6">
        <f t="shared" si="1"/>
        <v>140329</v>
      </c>
    </row>
    <row r="44" spans="1:11" s="2" customFormat="1" ht="33" x14ac:dyDescent="0.25">
      <c r="A44" s="5" t="s">
        <v>113</v>
      </c>
      <c r="B44" s="5" t="s">
        <v>120</v>
      </c>
      <c r="C44" s="5" t="s">
        <v>121</v>
      </c>
      <c r="D44" s="6">
        <v>115000</v>
      </c>
      <c r="E44" s="6">
        <v>84000</v>
      </c>
      <c r="F44" s="6">
        <f t="shared" ref="F44:F75" si="2">G44+H44</f>
        <v>135227</v>
      </c>
      <c r="G44" s="6">
        <v>16755</v>
      </c>
      <c r="H44" s="6">
        <v>118472</v>
      </c>
      <c r="I44" s="6">
        <v>106763</v>
      </c>
      <c r="J44" s="6">
        <v>1092</v>
      </c>
      <c r="K44" s="6">
        <f t="shared" ref="K44:K75" si="3">F44-I44-J44</f>
        <v>27372</v>
      </c>
    </row>
    <row r="45" spans="1:11" s="2" customFormat="1" ht="22.5" x14ac:dyDescent="0.25">
      <c r="A45" s="5" t="s">
        <v>116</v>
      </c>
      <c r="B45" s="5" t="s">
        <v>123</v>
      </c>
      <c r="C45" s="5" t="s">
        <v>124</v>
      </c>
      <c r="D45" s="6">
        <f>D46</f>
        <v>0</v>
      </c>
      <c r="E45" s="6">
        <f>E46</f>
        <v>0</v>
      </c>
      <c r="F45" s="6">
        <f t="shared" si="2"/>
        <v>504</v>
      </c>
      <c r="G45" s="6">
        <f t="shared" ref="G45:J46" si="4">G46</f>
        <v>433</v>
      </c>
      <c r="H45" s="6">
        <f t="shared" si="4"/>
        <v>71</v>
      </c>
      <c r="I45" s="6">
        <f t="shared" si="4"/>
        <v>0</v>
      </c>
      <c r="J45" s="6">
        <f t="shared" si="4"/>
        <v>0</v>
      </c>
      <c r="K45" s="6">
        <f t="shared" si="3"/>
        <v>504</v>
      </c>
    </row>
    <row r="46" spans="1:11" s="2" customFormat="1" x14ac:dyDescent="0.25">
      <c r="A46" s="5" t="s">
        <v>119</v>
      </c>
      <c r="B46" s="5" t="s">
        <v>126</v>
      </c>
      <c r="C46" s="5" t="s">
        <v>127</v>
      </c>
      <c r="D46" s="6">
        <f>D47</f>
        <v>0</v>
      </c>
      <c r="E46" s="6">
        <f>E47</f>
        <v>0</v>
      </c>
      <c r="F46" s="6">
        <f t="shared" si="2"/>
        <v>504</v>
      </c>
      <c r="G46" s="6">
        <f t="shared" si="4"/>
        <v>433</v>
      </c>
      <c r="H46" s="6">
        <f t="shared" si="4"/>
        <v>71</v>
      </c>
      <c r="I46" s="6">
        <f t="shared" si="4"/>
        <v>0</v>
      </c>
      <c r="J46" s="6">
        <f t="shared" si="4"/>
        <v>0</v>
      </c>
      <c r="K46" s="6">
        <f t="shared" si="3"/>
        <v>504</v>
      </c>
    </row>
    <row r="47" spans="1:11" s="2" customFormat="1" x14ac:dyDescent="0.25">
      <c r="A47" s="5" t="s">
        <v>122</v>
      </c>
      <c r="B47" s="5" t="s">
        <v>129</v>
      </c>
      <c r="C47" s="5" t="s">
        <v>130</v>
      </c>
      <c r="D47" s="6">
        <v>0</v>
      </c>
      <c r="E47" s="6">
        <v>0</v>
      </c>
      <c r="F47" s="6">
        <f t="shared" si="2"/>
        <v>504</v>
      </c>
      <c r="G47" s="6">
        <v>433</v>
      </c>
      <c r="H47" s="6">
        <v>71</v>
      </c>
      <c r="I47" s="6">
        <v>0</v>
      </c>
      <c r="J47" s="6">
        <v>0</v>
      </c>
      <c r="K47" s="6">
        <f t="shared" si="3"/>
        <v>504</v>
      </c>
    </row>
    <row r="48" spans="1:11" s="2" customFormat="1" x14ac:dyDescent="0.25">
      <c r="A48" s="5" t="s">
        <v>125</v>
      </c>
      <c r="B48" s="5" t="s">
        <v>132</v>
      </c>
      <c r="C48" s="5" t="s">
        <v>133</v>
      </c>
      <c r="D48" s="6">
        <f>D49+D53</f>
        <v>4786960</v>
      </c>
      <c r="E48" s="6">
        <f>E49+E53</f>
        <v>4291100</v>
      </c>
      <c r="F48" s="6">
        <f t="shared" si="2"/>
        <v>9072987</v>
      </c>
      <c r="G48" s="6">
        <f>G49+G53</f>
        <v>5018599</v>
      </c>
      <c r="H48" s="6">
        <f>H49+H53</f>
        <v>4054388</v>
      </c>
      <c r="I48" s="6">
        <f>I49+I53</f>
        <v>2193871</v>
      </c>
      <c r="J48" s="6">
        <f>J49+J53</f>
        <v>715647</v>
      </c>
      <c r="K48" s="6">
        <f t="shared" si="3"/>
        <v>6163469</v>
      </c>
    </row>
    <row r="49" spans="1:11" s="2" customFormat="1" ht="22.5" x14ac:dyDescent="0.25">
      <c r="A49" s="5" t="s">
        <v>128</v>
      </c>
      <c r="B49" s="5" t="s">
        <v>135</v>
      </c>
      <c r="C49" s="5" t="s">
        <v>136</v>
      </c>
      <c r="D49" s="6">
        <f>D50</f>
        <v>2060000</v>
      </c>
      <c r="E49" s="6">
        <f>E50</f>
        <v>2060000</v>
      </c>
      <c r="F49" s="6">
        <f t="shared" si="2"/>
        <v>3594805</v>
      </c>
      <c r="G49" s="6">
        <f>G50</f>
        <v>1696648</v>
      </c>
      <c r="H49" s="6">
        <f>H50</f>
        <v>1898157</v>
      </c>
      <c r="I49" s="6">
        <f>I50</f>
        <v>1608918</v>
      </c>
      <c r="J49" s="6">
        <f>J50</f>
        <v>137958</v>
      </c>
      <c r="K49" s="6">
        <f t="shared" si="3"/>
        <v>1847929</v>
      </c>
    </row>
    <row r="50" spans="1:11" s="2" customFormat="1" ht="22.5" x14ac:dyDescent="0.25">
      <c r="A50" s="5" t="s">
        <v>131</v>
      </c>
      <c r="B50" s="5" t="s">
        <v>138</v>
      </c>
      <c r="C50" s="5" t="s">
        <v>139</v>
      </c>
      <c r="D50" s="6">
        <f>+D51</f>
        <v>2060000</v>
      </c>
      <c r="E50" s="6">
        <f>+E51</f>
        <v>2060000</v>
      </c>
      <c r="F50" s="6">
        <f t="shared" si="2"/>
        <v>3594805</v>
      </c>
      <c r="G50" s="6">
        <f t="shared" ref="G50:J51" si="5">+G51</f>
        <v>1696648</v>
      </c>
      <c r="H50" s="6">
        <f t="shared" si="5"/>
        <v>1898157</v>
      </c>
      <c r="I50" s="6">
        <f t="shared" si="5"/>
        <v>1608918</v>
      </c>
      <c r="J50" s="6">
        <f t="shared" si="5"/>
        <v>137958</v>
      </c>
      <c r="K50" s="6">
        <f t="shared" si="3"/>
        <v>1847929</v>
      </c>
    </row>
    <row r="51" spans="1:11" s="2" customFormat="1" x14ac:dyDescent="0.25">
      <c r="A51" s="5" t="s">
        <v>317</v>
      </c>
      <c r="B51" s="5" t="s">
        <v>141</v>
      </c>
      <c r="C51" s="5" t="s">
        <v>142</v>
      </c>
      <c r="D51" s="6">
        <f>+D52</f>
        <v>2060000</v>
      </c>
      <c r="E51" s="6">
        <f>+E52</f>
        <v>2060000</v>
      </c>
      <c r="F51" s="6">
        <f t="shared" si="2"/>
        <v>3594805</v>
      </c>
      <c r="G51" s="6">
        <f t="shared" si="5"/>
        <v>1696648</v>
      </c>
      <c r="H51" s="6">
        <f t="shared" si="5"/>
        <v>1898157</v>
      </c>
      <c r="I51" s="6">
        <f t="shared" si="5"/>
        <v>1608918</v>
      </c>
      <c r="J51" s="6">
        <f t="shared" si="5"/>
        <v>137958</v>
      </c>
      <c r="K51" s="6">
        <f t="shared" si="3"/>
        <v>1847929</v>
      </c>
    </row>
    <row r="52" spans="1:11" s="2" customFormat="1" ht="22.5" x14ac:dyDescent="0.25">
      <c r="A52" s="5" t="s">
        <v>318</v>
      </c>
      <c r="B52" s="5" t="s">
        <v>144</v>
      </c>
      <c r="C52" s="5" t="s">
        <v>145</v>
      </c>
      <c r="D52" s="6">
        <v>2060000</v>
      </c>
      <c r="E52" s="6">
        <v>2060000</v>
      </c>
      <c r="F52" s="6">
        <f t="shared" si="2"/>
        <v>3594805</v>
      </c>
      <c r="G52" s="6">
        <v>1696648</v>
      </c>
      <c r="H52" s="6">
        <v>1898157</v>
      </c>
      <c r="I52" s="6">
        <v>1608918</v>
      </c>
      <c r="J52" s="6">
        <v>137958</v>
      </c>
      <c r="K52" s="6">
        <f t="shared" si="3"/>
        <v>1847929</v>
      </c>
    </row>
    <row r="53" spans="1:11" s="2" customFormat="1" ht="22.5" x14ac:dyDescent="0.25">
      <c r="A53" s="5" t="s">
        <v>319</v>
      </c>
      <c r="B53" s="5" t="s">
        <v>147</v>
      </c>
      <c r="C53" s="5" t="s">
        <v>148</v>
      </c>
      <c r="D53" s="6">
        <f>D54+D57+D61+D64</f>
        <v>2726960</v>
      </c>
      <c r="E53" s="6">
        <f>E54+E57+E61+E64</f>
        <v>2231100</v>
      </c>
      <c r="F53" s="6">
        <f t="shared" si="2"/>
        <v>5478182</v>
      </c>
      <c r="G53" s="6">
        <f>G54+G57+G61+G64</f>
        <v>3321951</v>
      </c>
      <c r="H53" s="6">
        <f>H54+H57+H61+H64</f>
        <v>2156231</v>
      </c>
      <c r="I53" s="6">
        <f>I54+I57+I61+I64</f>
        <v>584953</v>
      </c>
      <c r="J53" s="6">
        <f>J54+J57+J61+J64</f>
        <v>577689</v>
      </c>
      <c r="K53" s="6">
        <f t="shared" si="3"/>
        <v>4315540</v>
      </c>
    </row>
    <row r="54" spans="1:11" s="2" customFormat="1" ht="43.5" x14ac:dyDescent="0.25">
      <c r="A54" s="5" t="s">
        <v>320</v>
      </c>
      <c r="B54" s="5" t="s">
        <v>150</v>
      </c>
      <c r="C54" s="5" t="s">
        <v>151</v>
      </c>
      <c r="D54" s="6">
        <f>D55+D56</f>
        <v>7128070</v>
      </c>
      <c r="E54" s="6">
        <f>E55+E56</f>
        <v>6814210</v>
      </c>
      <c r="F54" s="6">
        <f t="shared" si="2"/>
        <v>3785984</v>
      </c>
      <c r="G54" s="6">
        <f>G55+G56</f>
        <v>652554</v>
      </c>
      <c r="H54" s="6">
        <f>H55+H56</f>
        <v>3133430</v>
      </c>
      <c r="I54" s="6">
        <f>I55+I56</f>
        <v>2887003</v>
      </c>
      <c r="J54" s="6">
        <f>J55+J56</f>
        <v>30177</v>
      </c>
      <c r="K54" s="6">
        <f t="shared" si="3"/>
        <v>868804</v>
      </c>
    </row>
    <row r="55" spans="1:11" s="2" customFormat="1" x14ac:dyDescent="0.25">
      <c r="A55" s="5" t="s">
        <v>146</v>
      </c>
      <c r="B55" s="5" t="s">
        <v>153</v>
      </c>
      <c r="C55" s="5" t="s">
        <v>154</v>
      </c>
      <c r="D55" s="6">
        <v>60000</v>
      </c>
      <c r="E55" s="6">
        <v>45000</v>
      </c>
      <c r="F55" s="6">
        <f t="shared" si="2"/>
        <v>19677</v>
      </c>
      <c r="G55" s="6">
        <v>0</v>
      </c>
      <c r="H55" s="6">
        <v>19677</v>
      </c>
      <c r="I55" s="6">
        <v>19677</v>
      </c>
      <c r="J55" s="6">
        <v>0</v>
      </c>
      <c r="K55" s="6">
        <f t="shared" si="3"/>
        <v>0</v>
      </c>
    </row>
    <row r="56" spans="1:11" s="2" customFormat="1" ht="22.5" x14ac:dyDescent="0.25">
      <c r="A56" s="5" t="s">
        <v>321</v>
      </c>
      <c r="B56" s="5" t="s">
        <v>156</v>
      </c>
      <c r="C56" s="5" t="s">
        <v>157</v>
      </c>
      <c r="D56" s="6">
        <v>7068070</v>
      </c>
      <c r="E56" s="6">
        <v>6769210</v>
      </c>
      <c r="F56" s="6">
        <f t="shared" si="2"/>
        <v>3766307</v>
      </c>
      <c r="G56" s="6">
        <v>652554</v>
      </c>
      <c r="H56" s="6">
        <v>3113753</v>
      </c>
      <c r="I56" s="6">
        <v>2867326</v>
      </c>
      <c r="J56" s="6">
        <v>30177</v>
      </c>
      <c r="K56" s="6">
        <f t="shared" si="3"/>
        <v>868804</v>
      </c>
    </row>
    <row r="57" spans="1:11" s="2" customFormat="1" ht="22.5" x14ac:dyDescent="0.25">
      <c r="A57" s="5" t="s">
        <v>322</v>
      </c>
      <c r="B57" s="5" t="s">
        <v>159</v>
      </c>
      <c r="C57" s="5" t="s">
        <v>160</v>
      </c>
      <c r="D57" s="6">
        <f>D58+D60</f>
        <v>808500</v>
      </c>
      <c r="E57" s="6">
        <f>E58+E60</f>
        <v>636500</v>
      </c>
      <c r="F57" s="6">
        <f t="shared" si="2"/>
        <v>2526063</v>
      </c>
      <c r="G57" s="6">
        <f>G58+G60</f>
        <v>1688951</v>
      </c>
      <c r="H57" s="6">
        <f>H58+H60</f>
        <v>837112</v>
      </c>
      <c r="I57" s="6">
        <f>I58+I60</f>
        <v>559900</v>
      </c>
      <c r="J57" s="6">
        <f>J58+J60</f>
        <v>167320</v>
      </c>
      <c r="K57" s="6">
        <f t="shared" si="3"/>
        <v>1798843</v>
      </c>
    </row>
    <row r="58" spans="1:11" s="2" customFormat="1" ht="22.5" x14ac:dyDescent="0.25">
      <c r="A58" s="5" t="s">
        <v>323</v>
      </c>
      <c r="B58" s="5" t="s">
        <v>162</v>
      </c>
      <c r="C58" s="5" t="s">
        <v>163</v>
      </c>
      <c r="D58" s="6">
        <f>D59</f>
        <v>802000</v>
      </c>
      <c r="E58" s="6">
        <f>E59</f>
        <v>630000</v>
      </c>
      <c r="F58" s="6">
        <f t="shared" si="2"/>
        <v>2519564</v>
      </c>
      <c r="G58" s="6">
        <f>G59</f>
        <v>1682452</v>
      </c>
      <c r="H58" s="6">
        <f>H59</f>
        <v>837112</v>
      </c>
      <c r="I58" s="6">
        <f>I59</f>
        <v>553603</v>
      </c>
      <c r="J58" s="6">
        <f>J59</f>
        <v>167118</v>
      </c>
      <c r="K58" s="6">
        <f t="shared" si="3"/>
        <v>1798843</v>
      </c>
    </row>
    <row r="59" spans="1:11" s="2" customFormat="1" ht="22.5" x14ac:dyDescent="0.25">
      <c r="A59" s="5" t="s">
        <v>158</v>
      </c>
      <c r="B59" s="5" t="s">
        <v>165</v>
      </c>
      <c r="C59" s="5" t="s">
        <v>166</v>
      </c>
      <c r="D59" s="6">
        <v>802000</v>
      </c>
      <c r="E59" s="6">
        <v>630000</v>
      </c>
      <c r="F59" s="6">
        <f t="shared" si="2"/>
        <v>2519564</v>
      </c>
      <c r="G59" s="6">
        <v>1682452</v>
      </c>
      <c r="H59" s="6">
        <v>837112</v>
      </c>
      <c r="I59" s="6">
        <v>553603</v>
      </c>
      <c r="J59" s="6">
        <v>167118</v>
      </c>
      <c r="K59" s="6">
        <f t="shared" si="3"/>
        <v>1798843</v>
      </c>
    </row>
    <row r="60" spans="1:11" s="2" customFormat="1" x14ac:dyDescent="0.25">
      <c r="A60" s="5" t="s">
        <v>324</v>
      </c>
      <c r="B60" s="5" t="s">
        <v>168</v>
      </c>
      <c r="C60" s="5" t="s">
        <v>169</v>
      </c>
      <c r="D60" s="6">
        <v>6500</v>
      </c>
      <c r="E60" s="6">
        <v>6500</v>
      </c>
      <c r="F60" s="6">
        <f t="shared" si="2"/>
        <v>6499</v>
      </c>
      <c r="G60" s="6">
        <v>6499</v>
      </c>
      <c r="H60" s="6">
        <v>0</v>
      </c>
      <c r="I60" s="6">
        <v>6297</v>
      </c>
      <c r="J60" s="6">
        <v>202</v>
      </c>
      <c r="K60" s="6">
        <f t="shared" si="3"/>
        <v>0</v>
      </c>
    </row>
    <row r="61" spans="1:11" s="2" customFormat="1" ht="33" x14ac:dyDescent="0.25">
      <c r="A61" s="5" t="s">
        <v>325</v>
      </c>
      <c r="B61" s="5" t="s">
        <v>171</v>
      </c>
      <c r="C61" s="5" t="s">
        <v>172</v>
      </c>
      <c r="D61" s="6">
        <f>+D62+D63</f>
        <v>3033000</v>
      </c>
      <c r="E61" s="6">
        <f>+E62+E63</f>
        <v>3023000</v>
      </c>
      <c r="F61" s="6">
        <f t="shared" si="2"/>
        <v>3161968</v>
      </c>
      <c r="G61" s="6">
        <f>+G62+G63</f>
        <v>980446</v>
      </c>
      <c r="H61" s="6">
        <f>+H62+H63</f>
        <v>2181522</v>
      </c>
      <c r="I61" s="6">
        <f>+I62+I63</f>
        <v>1133883</v>
      </c>
      <c r="J61" s="6">
        <f>+J62+J63</f>
        <v>380192</v>
      </c>
      <c r="K61" s="6">
        <f t="shared" si="3"/>
        <v>1647893</v>
      </c>
    </row>
    <row r="62" spans="1:11" s="2" customFormat="1" x14ac:dyDescent="0.25">
      <c r="A62" s="5" t="s">
        <v>326</v>
      </c>
      <c r="B62" s="5" t="s">
        <v>174</v>
      </c>
      <c r="C62" s="5" t="s">
        <v>175</v>
      </c>
      <c r="D62" s="6">
        <v>2978000</v>
      </c>
      <c r="E62" s="6">
        <v>2978000</v>
      </c>
      <c r="F62" s="6">
        <f t="shared" si="2"/>
        <v>3084023</v>
      </c>
      <c r="G62" s="6">
        <v>960913</v>
      </c>
      <c r="H62" s="6">
        <v>2123110</v>
      </c>
      <c r="I62" s="6">
        <v>1079660</v>
      </c>
      <c r="J62" s="6">
        <v>377188</v>
      </c>
      <c r="K62" s="6">
        <f t="shared" si="3"/>
        <v>1627175</v>
      </c>
    </row>
    <row r="63" spans="1:11" s="2" customFormat="1" x14ac:dyDescent="0.25">
      <c r="A63" s="5" t="s">
        <v>327</v>
      </c>
      <c r="B63" s="5" t="s">
        <v>177</v>
      </c>
      <c r="C63" s="5" t="s">
        <v>178</v>
      </c>
      <c r="D63" s="6">
        <v>55000</v>
      </c>
      <c r="E63" s="6">
        <v>45000</v>
      </c>
      <c r="F63" s="6">
        <f t="shared" si="2"/>
        <v>77945</v>
      </c>
      <c r="G63" s="6">
        <v>19533</v>
      </c>
      <c r="H63" s="6">
        <v>58412</v>
      </c>
      <c r="I63" s="6">
        <v>54223</v>
      </c>
      <c r="J63" s="6">
        <v>3004</v>
      </c>
      <c r="K63" s="6">
        <f t="shared" si="3"/>
        <v>20718</v>
      </c>
    </row>
    <row r="64" spans="1:11" s="2" customFormat="1" ht="22.5" x14ac:dyDescent="0.25">
      <c r="A64" s="5" t="s">
        <v>328</v>
      </c>
      <c r="B64" s="5" t="s">
        <v>329</v>
      </c>
      <c r="C64" s="5" t="s">
        <v>330</v>
      </c>
      <c r="D64" s="6">
        <f>+D65</f>
        <v>-8242610</v>
      </c>
      <c r="E64" s="6">
        <f>+E65</f>
        <v>-8242610</v>
      </c>
      <c r="F64" s="6">
        <f t="shared" si="2"/>
        <v>-3995833</v>
      </c>
      <c r="G64" s="6">
        <f>+G65</f>
        <v>0</v>
      </c>
      <c r="H64" s="6">
        <f>+H65</f>
        <v>-3995833</v>
      </c>
      <c r="I64" s="6">
        <f>+I65</f>
        <v>-3995833</v>
      </c>
      <c r="J64" s="6">
        <f>+J65</f>
        <v>0</v>
      </c>
      <c r="K64" s="6">
        <f t="shared" si="3"/>
        <v>0</v>
      </c>
    </row>
    <row r="65" spans="1:12" s="2" customFormat="1" ht="33" x14ac:dyDescent="0.25">
      <c r="A65" s="5" t="s">
        <v>331</v>
      </c>
      <c r="B65" s="5" t="s">
        <v>180</v>
      </c>
      <c r="C65" s="5" t="s">
        <v>181</v>
      </c>
      <c r="D65" s="6">
        <v>-8242610</v>
      </c>
      <c r="E65" s="6">
        <v>-8242610</v>
      </c>
      <c r="F65" s="6">
        <f t="shared" si="2"/>
        <v>-3995833</v>
      </c>
      <c r="G65" s="6">
        <v>0</v>
      </c>
      <c r="H65" s="6">
        <v>-3995833</v>
      </c>
      <c r="I65" s="6">
        <v>-3995833</v>
      </c>
      <c r="J65" s="6">
        <v>0</v>
      </c>
      <c r="K65" s="6">
        <f t="shared" si="3"/>
        <v>0</v>
      </c>
    </row>
    <row r="66" spans="1:12" s="2" customFormat="1" x14ac:dyDescent="0.25">
      <c r="A66" s="5" t="s">
        <v>188</v>
      </c>
      <c r="B66" s="5" t="s">
        <v>204</v>
      </c>
      <c r="C66" s="5" t="s">
        <v>205</v>
      </c>
      <c r="D66" s="6">
        <f>D67</f>
        <v>2094360</v>
      </c>
      <c r="E66" s="6">
        <f>E67</f>
        <v>1476860</v>
      </c>
      <c r="F66" s="6">
        <f t="shared" si="2"/>
        <v>1250655</v>
      </c>
      <c r="G66" s="6">
        <f t="shared" ref="G66:J67" si="6">G67</f>
        <v>0</v>
      </c>
      <c r="H66" s="6">
        <f t="shared" si="6"/>
        <v>1250655</v>
      </c>
      <c r="I66" s="6">
        <f t="shared" si="6"/>
        <v>1250655</v>
      </c>
      <c r="J66" s="6">
        <f t="shared" si="6"/>
        <v>0</v>
      </c>
      <c r="K66" s="6">
        <f t="shared" si="3"/>
        <v>0</v>
      </c>
    </row>
    <row r="67" spans="1:12" s="2" customFormat="1" ht="22.5" x14ac:dyDescent="0.25">
      <c r="A67" s="5" t="s">
        <v>332</v>
      </c>
      <c r="B67" s="5" t="s">
        <v>207</v>
      </c>
      <c r="C67" s="5" t="s">
        <v>208</v>
      </c>
      <c r="D67" s="6">
        <f>D68</f>
        <v>2094360</v>
      </c>
      <c r="E67" s="6">
        <f>E68</f>
        <v>1476860</v>
      </c>
      <c r="F67" s="6">
        <f t="shared" si="2"/>
        <v>1250655</v>
      </c>
      <c r="G67" s="6">
        <f t="shared" si="6"/>
        <v>0</v>
      </c>
      <c r="H67" s="6">
        <f t="shared" si="6"/>
        <v>1250655</v>
      </c>
      <c r="I67" s="6">
        <f t="shared" si="6"/>
        <v>1250655</v>
      </c>
      <c r="J67" s="6">
        <f t="shared" si="6"/>
        <v>0</v>
      </c>
      <c r="K67" s="6">
        <f t="shared" si="3"/>
        <v>0</v>
      </c>
    </row>
    <row r="68" spans="1:12" s="2" customFormat="1" ht="96" x14ac:dyDescent="0.25">
      <c r="A68" s="5" t="s">
        <v>333</v>
      </c>
      <c r="B68" s="5" t="s">
        <v>210</v>
      </c>
      <c r="C68" s="5" t="s">
        <v>211</v>
      </c>
      <c r="D68" s="6">
        <f>+D69+D70+D71+D72</f>
        <v>2094360</v>
      </c>
      <c r="E68" s="6">
        <f>+E69+E70+E71+E72</f>
        <v>1476860</v>
      </c>
      <c r="F68" s="6">
        <f t="shared" si="2"/>
        <v>1250655</v>
      </c>
      <c r="G68" s="6">
        <f>+G69+G70+G71+G72</f>
        <v>0</v>
      </c>
      <c r="H68" s="6">
        <f>+H69+H70+H71+H72</f>
        <v>1250655</v>
      </c>
      <c r="I68" s="6">
        <f>+I69+I70+I71+I72</f>
        <v>1250655</v>
      </c>
      <c r="J68" s="6">
        <f>+J69+J70+J71+J72</f>
        <v>0</v>
      </c>
      <c r="K68" s="6">
        <f t="shared" si="3"/>
        <v>0</v>
      </c>
    </row>
    <row r="69" spans="1:12" s="2" customFormat="1" ht="43.5" x14ac:dyDescent="0.25">
      <c r="A69" s="5" t="s">
        <v>194</v>
      </c>
      <c r="B69" s="5" t="s">
        <v>213</v>
      </c>
      <c r="C69" s="5" t="s">
        <v>214</v>
      </c>
      <c r="D69" s="6">
        <v>530000</v>
      </c>
      <c r="E69" s="6">
        <v>200000</v>
      </c>
      <c r="F69" s="6">
        <f t="shared" si="2"/>
        <v>96992</v>
      </c>
      <c r="G69" s="6">
        <v>0</v>
      </c>
      <c r="H69" s="6">
        <v>96992</v>
      </c>
      <c r="I69" s="6">
        <v>96992</v>
      </c>
      <c r="J69" s="6">
        <v>0</v>
      </c>
      <c r="K69" s="6">
        <f t="shared" si="3"/>
        <v>0</v>
      </c>
    </row>
    <row r="70" spans="1:12" s="2" customFormat="1" ht="33" x14ac:dyDescent="0.25">
      <c r="A70" s="5" t="s">
        <v>334</v>
      </c>
      <c r="B70" s="5" t="s">
        <v>219</v>
      </c>
      <c r="C70" s="5" t="s">
        <v>220</v>
      </c>
      <c r="D70" s="6">
        <v>1415500</v>
      </c>
      <c r="E70" s="6">
        <v>1133000</v>
      </c>
      <c r="F70" s="6">
        <f t="shared" si="2"/>
        <v>1024798</v>
      </c>
      <c r="G70" s="6">
        <v>0</v>
      </c>
      <c r="H70" s="6">
        <v>1024798</v>
      </c>
      <c r="I70" s="6">
        <v>1024798</v>
      </c>
      <c r="J70" s="6">
        <v>0</v>
      </c>
      <c r="K70" s="6">
        <f t="shared" si="3"/>
        <v>0</v>
      </c>
    </row>
    <row r="71" spans="1:12" s="2" customFormat="1" ht="43.5" x14ac:dyDescent="0.25">
      <c r="A71" s="5" t="s">
        <v>335</v>
      </c>
      <c r="B71" s="5" t="s">
        <v>222</v>
      </c>
      <c r="C71" s="5" t="s">
        <v>223</v>
      </c>
      <c r="D71" s="6">
        <v>20000</v>
      </c>
      <c r="E71" s="6">
        <v>15000</v>
      </c>
      <c r="F71" s="6">
        <f t="shared" si="2"/>
        <v>0</v>
      </c>
      <c r="G71" s="6">
        <v>0</v>
      </c>
      <c r="H71" s="6">
        <v>0</v>
      </c>
      <c r="I71" s="6">
        <v>0</v>
      </c>
      <c r="J71" s="6">
        <v>0</v>
      </c>
      <c r="K71" s="6">
        <f t="shared" si="3"/>
        <v>0</v>
      </c>
    </row>
    <row r="72" spans="1:12" s="2" customFormat="1" ht="22.5" x14ac:dyDescent="0.25">
      <c r="A72" s="5" t="s">
        <v>336</v>
      </c>
      <c r="B72" s="5" t="s">
        <v>254</v>
      </c>
      <c r="C72" s="5" t="s">
        <v>255</v>
      </c>
      <c r="D72" s="6">
        <v>128860</v>
      </c>
      <c r="E72" s="6">
        <v>128860</v>
      </c>
      <c r="F72" s="6">
        <f t="shared" si="2"/>
        <v>128865</v>
      </c>
      <c r="G72" s="6">
        <v>0</v>
      </c>
      <c r="H72" s="6">
        <v>128865</v>
      </c>
      <c r="I72" s="6">
        <v>128865</v>
      </c>
      <c r="J72" s="6">
        <v>0</v>
      </c>
      <c r="K72" s="6">
        <f t="shared" si="3"/>
        <v>0</v>
      </c>
    </row>
    <row r="73" spans="1:12" s="2" customFormat="1" x14ac:dyDescent="0.25">
      <c r="A73" s="3"/>
      <c r="B73" s="3"/>
      <c r="C73" s="3"/>
      <c r="D73" s="4"/>
      <c r="E73" s="4"/>
      <c r="F73" s="4"/>
      <c r="G73" s="4"/>
      <c r="H73" s="4"/>
      <c r="I73" s="4"/>
      <c r="J73" s="4"/>
      <c r="K73" s="4"/>
    </row>
    <row r="74" spans="1:12" x14ac:dyDescent="0.25">
      <c r="A74" s="8" t="s">
        <v>301</v>
      </c>
      <c r="B74" s="8"/>
      <c r="C74" s="8"/>
      <c r="D74" s="8"/>
      <c r="E74" s="8" t="s">
        <v>303</v>
      </c>
      <c r="F74" s="8"/>
      <c r="G74" s="8"/>
      <c r="H74" s="8"/>
      <c r="I74" s="8" t="s">
        <v>305</v>
      </c>
      <c r="J74" s="8"/>
      <c r="K74" s="8"/>
      <c r="L74" s="8"/>
    </row>
    <row r="75" spans="1:12" x14ac:dyDescent="0.25">
      <c r="A75" s="9" t="s">
        <v>302</v>
      </c>
      <c r="B75" s="9"/>
      <c r="C75" s="9"/>
      <c r="D75" s="9"/>
      <c r="E75" s="9" t="s">
        <v>304</v>
      </c>
      <c r="F75" s="9"/>
      <c r="G75" s="9"/>
      <c r="H75" s="9"/>
      <c r="I75" s="9"/>
      <c r="J75" s="9"/>
      <c r="K75" s="9"/>
      <c r="L75" s="9"/>
    </row>
    <row r="147" spans="1:20" x14ac:dyDescent="0.25">
      <c r="A147" s="7"/>
      <c r="B147" s="7"/>
      <c r="C147" s="7"/>
      <c r="D147" s="7"/>
      <c r="I147" s="7"/>
      <c r="J147" s="7"/>
      <c r="K147" s="7"/>
      <c r="L147" s="7"/>
      <c r="Q147" s="7"/>
      <c r="R147" s="7"/>
      <c r="S147" s="7"/>
      <c r="T147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74:D74"/>
    <mergeCell ref="A75:D75"/>
    <mergeCell ref="E74:H74"/>
    <mergeCell ref="E75:H75"/>
    <mergeCell ref="I74:L74"/>
    <mergeCell ref="I75:L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F96D-79C2-4852-AC1F-BEE6D044881E}">
  <dimension ref="A1:T109"/>
  <sheetViews>
    <sheetView workbookViewId="0">
      <selection activeCell="A4" sqref="A4:K53"/>
    </sheetView>
  </sheetViews>
  <sheetFormatPr defaultRowHeight="15" x14ac:dyDescent="0.25"/>
  <cols>
    <col min="1" max="1" width="2.85546875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337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338</v>
      </c>
      <c r="C12" s="5" t="s">
        <v>22</v>
      </c>
      <c r="D12" s="6">
        <f>D13+D18+D21+D24+D47</f>
        <v>106023330</v>
      </c>
      <c r="E12" s="6">
        <f>E13+E18+E21+E24+E47</f>
        <v>100179930</v>
      </c>
      <c r="F12" s="6">
        <f t="shared" ref="F12:F53" si="0">G12+H12</f>
        <v>53300294</v>
      </c>
      <c r="G12" s="6">
        <f>G13+G18+G21+G24+G47</f>
        <v>0</v>
      </c>
      <c r="H12" s="6">
        <f>H13+H18+H21+H24+H47</f>
        <v>53300294</v>
      </c>
      <c r="I12" s="6">
        <f>I13+I18+I21+I24+I47</f>
        <v>53283670</v>
      </c>
      <c r="J12" s="6">
        <f>J13+J18+J21+J24+J47</f>
        <v>0</v>
      </c>
      <c r="K12" s="6">
        <f t="shared" ref="K12:K53" si="1">F12-I12-J12</f>
        <v>16624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 t="shared" ref="D13:E16" si="2">+D14</f>
        <v>8242610</v>
      </c>
      <c r="E13" s="6">
        <f t="shared" si="2"/>
        <v>8242610</v>
      </c>
      <c r="F13" s="6">
        <f t="shared" si="0"/>
        <v>3995833</v>
      </c>
      <c r="G13" s="6">
        <f t="shared" ref="G13:J16" si="3">+G14</f>
        <v>0</v>
      </c>
      <c r="H13" s="6">
        <f t="shared" si="3"/>
        <v>3995833</v>
      </c>
      <c r="I13" s="6">
        <f t="shared" si="3"/>
        <v>3995833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339</v>
      </c>
      <c r="B14" s="5" t="s">
        <v>132</v>
      </c>
      <c r="C14" s="5" t="s">
        <v>133</v>
      </c>
      <c r="D14" s="6">
        <f t="shared" si="2"/>
        <v>8242610</v>
      </c>
      <c r="E14" s="6">
        <f t="shared" si="2"/>
        <v>8242610</v>
      </c>
      <c r="F14" s="6">
        <f t="shared" si="0"/>
        <v>3995833</v>
      </c>
      <c r="G14" s="6">
        <f t="shared" si="3"/>
        <v>0</v>
      </c>
      <c r="H14" s="6">
        <f t="shared" si="3"/>
        <v>3995833</v>
      </c>
      <c r="I14" s="6">
        <f t="shared" si="3"/>
        <v>3995833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308</v>
      </c>
      <c r="B15" s="5" t="s">
        <v>147</v>
      </c>
      <c r="C15" s="5" t="s">
        <v>148</v>
      </c>
      <c r="D15" s="6">
        <f t="shared" si="2"/>
        <v>8242610</v>
      </c>
      <c r="E15" s="6">
        <f t="shared" si="2"/>
        <v>8242610</v>
      </c>
      <c r="F15" s="6">
        <f t="shared" si="0"/>
        <v>3995833</v>
      </c>
      <c r="G15" s="6">
        <f t="shared" si="3"/>
        <v>0</v>
      </c>
      <c r="H15" s="6">
        <f t="shared" si="3"/>
        <v>3995833</v>
      </c>
      <c r="I15" s="6">
        <f t="shared" si="3"/>
        <v>3995833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340</v>
      </c>
      <c r="B16" s="5" t="s">
        <v>329</v>
      </c>
      <c r="C16" s="5" t="s">
        <v>330</v>
      </c>
      <c r="D16" s="6">
        <f t="shared" si="2"/>
        <v>8242610</v>
      </c>
      <c r="E16" s="6">
        <f t="shared" si="2"/>
        <v>8242610</v>
      </c>
      <c r="F16" s="6">
        <f t="shared" si="0"/>
        <v>3995833</v>
      </c>
      <c r="G16" s="6">
        <f t="shared" si="3"/>
        <v>0</v>
      </c>
      <c r="H16" s="6">
        <f t="shared" si="3"/>
        <v>3995833</v>
      </c>
      <c r="I16" s="6">
        <f t="shared" si="3"/>
        <v>3995833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341</v>
      </c>
      <c r="B17" s="5" t="s">
        <v>183</v>
      </c>
      <c r="C17" s="5" t="s">
        <v>184</v>
      </c>
      <c r="D17" s="6">
        <v>8242610</v>
      </c>
      <c r="E17" s="6">
        <v>8242610</v>
      </c>
      <c r="F17" s="6">
        <f t="shared" si="0"/>
        <v>3995833</v>
      </c>
      <c r="G17" s="6">
        <v>0</v>
      </c>
      <c r="H17" s="6">
        <v>3995833</v>
      </c>
      <c r="I17" s="6">
        <v>3995833</v>
      </c>
      <c r="J17" s="6">
        <v>0</v>
      </c>
      <c r="K17" s="6">
        <f t="shared" si="1"/>
        <v>0</v>
      </c>
    </row>
    <row r="18" spans="1:11" s="2" customFormat="1" x14ac:dyDescent="0.25">
      <c r="A18" s="5" t="s">
        <v>342</v>
      </c>
      <c r="B18" s="5" t="s">
        <v>186</v>
      </c>
      <c r="C18" s="5" t="s">
        <v>187</v>
      </c>
      <c r="D18" s="6">
        <f>D19</f>
        <v>968080</v>
      </c>
      <c r="E18" s="6">
        <f>E19</f>
        <v>968080</v>
      </c>
      <c r="F18" s="6">
        <f t="shared" si="0"/>
        <v>1010255</v>
      </c>
      <c r="G18" s="6">
        <f>G19</f>
        <v>0</v>
      </c>
      <c r="H18" s="6">
        <f>H19</f>
        <v>1010255</v>
      </c>
      <c r="I18" s="6">
        <f>I19</f>
        <v>993631</v>
      </c>
      <c r="J18" s="6">
        <f>J19</f>
        <v>0</v>
      </c>
      <c r="K18" s="6">
        <f t="shared" si="1"/>
        <v>16624</v>
      </c>
    </row>
    <row r="19" spans="1:11" s="2" customFormat="1" ht="33" x14ac:dyDescent="0.25">
      <c r="A19" s="5" t="s">
        <v>311</v>
      </c>
      <c r="B19" s="5" t="s">
        <v>189</v>
      </c>
      <c r="C19" s="5" t="s">
        <v>190</v>
      </c>
      <c r="D19" s="6">
        <f>+D20</f>
        <v>968080</v>
      </c>
      <c r="E19" s="6">
        <f>+E20</f>
        <v>968080</v>
      </c>
      <c r="F19" s="6">
        <f t="shared" si="0"/>
        <v>1010255</v>
      </c>
      <c r="G19" s="6">
        <f>+G20</f>
        <v>0</v>
      </c>
      <c r="H19" s="6">
        <f>+H20</f>
        <v>1010255</v>
      </c>
      <c r="I19" s="6">
        <f>+I20</f>
        <v>993631</v>
      </c>
      <c r="J19" s="6">
        <f>+J20</f>
        <v>0</v>
      </c>
      <c r="K19" s="6">
        <f t="shared" si="1"/>
        <v>16624</v>
      </c>
    </row>
    <row r="20" spans="1:11" s="2" customFormat="1" ht="22.5" x14ac:dyDescent="0.25">
      <c r="A20" s="5" t="s">
        <v>62</v>
      </c>
      <c r="B20" s="5" t="s">
        <v>192</v>
      </c>
      <c r="C20" s="5" t="s">
        <v>193</v>
      </c>
      <c r="D20" s="6">
        <v>968080</v>
      </c>
      <c r="E20" s="6">
        <v>968080</v>
      </c>
      <c r="F20" s="6">
        <f t="shared" si="0"/>
        <v>1010255</v>
      </c>
      <c r="G20" s="6">
        <v>0</v>
      </c>
      <c r="H20" s="6">
        <v>1010255</v>
      </c>
      <c r="I20" s="6">
        <v>993631</v>
      </c>
      <c r="J20" s="6">
        <v>0</v>
      </c>
      <c r="K20" s="6">
        <f t="shared" si="1"/>
        <v>16624</v>
      </c>
    </row>
    <row r="21" spans="1:11" s="2" customFormat="1" ht="22.5" x14ac:dyDescent="0.25">
      <c r="A21" s="5" t="s">
        <v>68</v>
      </c>
      <c r="B21" s="5" t="s">
        <v>195</v>
      </c>
      <c r="C21" s="5" t="s">
        <v>196</v>
      </c>
      <c r="D21" s="6">
        <f>D22</f>
        <v>0</v>
      </c>
      <c r="E21" s="6">
        <f>E22</f>
        <v>0</v>
      </c>
      <c r="F21" s="6">
        <f t="shared" si="0"/>
        <v>2199996</v>
      </c>
      <c r="G21" s="6">
        <f>G22</f>
        <v>0</v>
      </c>
      <c r="H21" s="6">
        <f>H22</f>
        <v>2199996</v>
      </c>
      <c r="I21" s="6">
        <f>I22</f>
        <v>2199996</v>
      </c>
      <c r="J21" s="6">
        <f>J22</f>
        <v>0</v>
      </c>
      <c r="K21" s="6">
        <f t="shared" si="1"/>
        <v>0</v>
      </c>
    </row>
    <row r="22" spans="1:11" s="2" customFormat="1" ht="43.5" x14ac:dyDescent="0.25">
      <c r="A22" s="5" t="s">
        <v>71</v>
      </c>
      <c r="B22" s="5" t="s">
        <v>198</v>
      </c>
      <c r="C22" s="5" t="s">
        <v>199</v>
      </c>
      <c r="D22" s="6">
        <f>+D23</f>
        <v>0</v>
      </c>
      <c r="E22" s="6">
        <f>+E23</f>
        <v>0</v>
      </c>
      <c r="F22" s="6">
        <f t="shared" si="0"/>
        <v>2199996</v>
      </c>
      <c r="G22" s="6">
        <f>+G23</f>
        <v>0</v>
      </c>
      <c r="H22" s="6">
        <f>+H23</f>
        <v>2199996</v>
      </c>
      <c r="I22" s="6">
        <f>+I23</f>
        <v>2199996</v>
      </c>
      <c r="J22" s="6">
        <f>+J23</f>
        <v>0</v>
      </c>
      <c r="K22" s="6">
        <f t="shared" si="1"/>
        <v>0</v>
      </c>
    </row>
    <row r="23" spans="1:11" s="2" customFormat="1" ht="33" x14ac:dyDescent="0.25">
      <c r="A23" s="5" t="s">
        <v>77</v>
      </c>
      <c r="B23" s="5" t="s">
        <v>201</v>
      </c>
      <c r="C23" s="5" t="s">
        <v>202</v>
      </c>
      <c r="D23" s="6">
        <v>0</v>
      </c>
      <c r="E23" s="6">
        <v>0</v>
      </c>
      <c r="F23" s="6">
        <f t="shared" si="0"/>
        <v>2199996</v>
      </c>
      <c r="G23" s="6">
        <v>0</v>
      </c>
      <c r="H23" s="6">
        <v>2199996</v>
      </c>
      <c r="I23" s="6">
        <v>2199996</v>
      </c>
      <c r="J23" s="6">
        <v>0</v>
      </c>
      <c r="K23" s="6">
        <f t="shared" si="1"/>
        <v>0</v>
      </c>
    </row>
    <row r="24" spans="1:11" s="2" customFormat="1" x14ac:dyDescent="0.25">
      <c r="A24" s="5" t="s">
        <v>92</v>
      </c>
      <c r="B24" s="5" t="s">
        <v>204</v>
      </c>
      <c r="C24" s="5" t="s">
        <v>205</v>
      </c>
      <c r="D24" s="6">
        <f>D25</f>
        <v>85205310</v>
      </c>
      <c r="E24" s="6">
        <f>E25</f>
        <v>79361910</v>
      </c>
      <c r="F24" s="6">
        <f t="shared" si="0"/>
        <v>35260106</v>
      </c>
      <c r="G24" s="6">
        <f>G25</f>
        <v>0</v>
      </c>
      <c r="H24" s="6">
        <f>H25</f>
        <v>35260106</v>
      </c>
      <c r="I24" s="6">
        <f>I25</f>
        <v>35260106</v>
      </c>
      <c r="J24" s="6">
        <f>J25</f>
        <v>0</v>
      </c>
      <c r="K24" s="6">
        <f t="shared" si="1"/>
        <v>0</v>
      </c>
    </row>
    <row r="25" spans="1:11" s="2" customFormat="1" ht="22.5" x14ac:dyDescent="0.25">
      <c r="A25" s="5" t="s">
        <v>343</v>
      </c>
      <c r="B25" s="5" t="s">
        <v>207</v>
      </c>
      <c r="C25" s="5" t="s">
        <v>208</v>
      </c>
      <c r="D25" s="6">
        <f>D26+D38</f>
        <v>85205310</v>
      </c>
      <c r="E25" s="6">
        <f>E26+E38</f>
        <v>79361910</v>
      </c>
      <c r="F25" s="6">
        <f t="shared" si="0"/>
        <v>35260106</v>
      </c>
      <c r="G25" s="6">
        <f>G26+G38</f>
        <v>0</v>
      </c>
      <c r="H25" s="6">
        <f>H26+H38</f>
        <v>35260106</v>
      </c>
      <c r="I25" s="6">
        <f>I26+I38</f>
        <v>35260106</v>
      </c>
      <c r="J25" s="6">
        <f>J26+J38</f>
        <v>0</v>
      </c>
      <c r="K25" s="6">
        <f t="shared" si="1"/>
        <v>0</v>
      </c>
    </row>
    <row r="26" spans="1:11" s="2" customFormat="1" ht="96" x14ac:dyDescent="0.25">
      <c r="A26" s="5" t="s">
        <v>313</v>
      </c>
      <c r="B26" s="5" t="s">
        <v>210</v>
      </c>
      <c r="C26" s="5" t="s">
        <v>211</v>
      </c>
      <c r="D26" s="6">
        <f>+D27+D28+D29+D33+D36</f>
        <v>68797240</v>
      </c>
      <c r="E26" s="6">
        <f>+E27+E28+E29+E33+E36</f>
        <v>64330940</v>
      </c>
      <c r="F26" s="6">
        <f t="shared" si="0"/>
        <v>32644955</v>
      </c>
      <c r="G26" s="6">
        <f>+G27+G28+G29+G33+G36</f>
        <v>0</v>
      </c>
      <c r="H26" s="6">
        <f>+H27+H28+H29+H33+H36</f>
        <v>32644955</v>
      </c>
      <c r="I26" s="6">
        <f>+I27+I28+I29+I33+I36</f>
        <v>32644955</v>
      </c>
      <c r="J26" s="6">
        <f>+J27+J28+J29+J33+J36</f>
        <v>0</v>
      </c>
      <c r="K26" s="6">
        <f t="shared" si="1"/>
        <v>0</v>
      </c>
    </row>
    <row r="27" spans="1:11" s="2" customFormat="1" ht="22.5" x14ac:dyDescent="0.25">
      <c r="A27" s="5" t="s">
        <v>344</v>
      </c>
      <c r="B27" s="5" t="s">
        <v>216</v>
      </c>
      <c r="C27" s="5" t="s">
        <v>217</v>
      </c>
      <c r="D27" s="6">
        <v>6577810</v>
      </c>
      <c r="E27" s="6">
        <v>5577810</v>
      </c>
      <c r="F27" s="6">
        <f t="shared" si="0"/>
        <v>2472831</v>
      </c>
      <c r="G27" s="6">
        <v>0</v>
      </c>
      <c r="H27" s="6">
        <v>2472831</v>
      </c>
      <c r="I27" s="6">
        <v>2472831</v>
      </c>
      <c r="J27" s="6">
        <v>0</v>
      </c>
      <c r="K27" s="6">
        <f t="shared" si="1"/>
        <v>0</v>
      </c>
    </row>
    <row r="28" spans="1:11" s="2" customFormat="1" ht="33" x14ac:dyDescent="0.25">
      <c r="A28" s="5" t="s">
        <v>164</v>
      </c>
      <c r="B28" s="5" t="s">
        <v>225</v>
      </c>
      <c r="C28" s="5" t="s">
        <v>226</v>
      </c>
      <c r="D28" s="6">
        <v>19336300</v>
      </c>
      <c r="E28" s="6">
        <v>15870000</v>
      </c>
      <c r="F28" s="6">
        <f t="shared" si="0"/>
        <v>3419119</v>
      </c>
      <c r="G28" s="6">
        <v>0</v>
      </c>
      <c r="H28" s="6">
        <v>3419119</v>
      </c>
      <c r="I28" s="6">
        <v>3419119</v>
      </c>
      <c r="J28" s="6">
        <v>0</v>
      </c>
      <c r="K28" s="6">
        <f t="shared" si="1"/>
        <v>0</v>
      </c>
    </row>
    <row r="29" spans="1:11" s="2" customFormat="1" ht="33" x14ac:dyDescent="0.25">
      <c r="A29" s="5" t="s">
        <v>345</v>
      </c>
      <c r="B29" s="5" t="s">
        <v>228</v>
      </c>
      <c r="C29" s="5" t="s">
        <v>229</v>
      </c>
      <c r="D29" s="6">
        <f>D30+D31+D32</f>
        <v>31313230</v>
      </c>
      <c r="E29" s="6">
        <f>E30+E31+E32</f>
        <v>31313230</v>
      </c>
      <c r="F29" s="6">
        <f t="shared" si="0"/>
        <v>22176818</v>
      </c>
      <c r="G29" s="6">
        <f>G30+G31+G32</f>
        <v>0</v>
      </c>
      <c r="H29" s="6">
        <f>H30+H31+H32</f>
        <v>22176818</v>
      </c>
      <c r="I29" s="6">
        <f>I30+I31+I32</f>
        <v>22176818</v>
      </c>
      <c r="J29" s="6">
        <f>J30+J31+J32</f>
        <v>0</v>
      </c>
      <c r="K29" s="6">
        <f t="shared" si="1"/>
        <v>0</v>
      </c>
    </row>
    <row r="30" spans="1:11" s="2" customFormat="1" x14ac:dyDescent="0.25">
      <c r="A30" s="5" t="s">
        <v>324</v>
      </c>
      <c r="B30" s="5" t="s">
        <v>231</v>
      </c>
      <c r="C30" s="5" t="s">
        <v>232</v>
      </c>
      <c r="D30" s="6">
        <v>25295000</v>
      </c>
      <c r="E30" s="6">
        <v>25295000</v>
      </c>
      <c r="F30" s="6">
        <f t="shared" si="0"/>
        <v>18642242</v>
      </c>
      <c r="G30" s="6">
        <v>0</v>
      </c>
      <c r="H30" s="6">
        <v>18642242</v>
      </c>
      <c r="I30" s="6">
        <v>18642242</v>
      </c>
      <c r="J30" s="6">
        <v>0</v>
      </c>
      <c r="K30" s="6">
        <f t="shared" si="1"/>
        <v>0</v>
      </c>
    </row>
    <row r="31" spans="1:11" s="2" customFormat="1" x14ac:dyDescent="0.25">
      <c r="A31" s="5" t="s">
        <v>167</v>
      </c>
      <c r="B31" s="5" t="s">
        <v>234</v>
      </c>
      <c r="C31" s="5" t="s">
        <v>235</v>
      </c>
      <c r="D31" s="6">
        <v>4802050</v>
      </c>
      <c r="E31" s="6">
        <v>4802050</v>
      </c>
      <c r="F31" s="6">
        <f t="shared" si="0"/>
        <v>3508396</v>
      </c>
      <c r="G31" s="6">
        <v>0</v>
      </c>
      <c r="H31" s="6">
        <v>3508396</v>
      </c>
      <c r="I31" s="6">
        <v>3508396</v>
      </c>
      <c r="J31" s="6">
        <v>0</v>
      </c>
      <c r="K31" s="6">
        <f t="shared" si="1"/>
        <v>0</v>
      </c>
    </row>
    <row r="32" spans="1:11" s="2" customFormat="1" ht="22.5" x14ac:dyDescent="0.25">
      <c r="A32" s="5" t="s">
        <v>170</v>
      </c>
      <c r="B32" s="5" t="s">
        <v>237</v>
      </c>
      <c r="C32" s="5" t="s">
        <v>238</v>
      </c>
      <c r="D32" s="6">
        <v>1216180</v>
      </c>
      <c r="E32" s="6">
        <v>1216180</v>
      </c>
      <c r="F32" s="6">
        <f t="shared" si="0"/>
        <v>26180</v>
      </c>
      <c r="G32" s="6">
        <v>0</v>
      </c>
      <c r="H32" s="6">
        <v>26180</v>
      </c>
      <c r="I32" s="6">
        <v>26180</v>
      </c>
      <c r="J32" s="6">
        <v>0</v>
      </c>
      <c r="K32" s="6">
        <f t="shared" si="1"/>
        <v>0</v>
      </c>
    </row>
    <row r="33" spans="1:11" s="2" customFormat="1" ht="22.5" x14ac:dyDescent="0.25">
      <c r="A33" s="5" t="s">
        <v>346</v>
      </c>
      <c r="B33" s="5" t="s">
        <v>240</v>
      </c>
      <c r="C33" s="5" t="s">
        <v>241</v>
      </c>
      <c r="D33" s="6">
        <f>D34+D35</f>
        <v>9795800</v>
      </c>
      <c r="E33" s="6">
        <f>E34+E35</f>
        <v>9795800</v>
      </c>
      <c r="F33" s="6">
        <f t="shared" si="0"/>
        <v>3886103</v>
      </c>
      <c r="G33" s="6">
        <f>G34+G35</f>
        <v>0</v>
      </c>
      <c r="H33" s="6">
        <f>H34+H35</f>
        <v>3886103</v>
      </c>
      <c r="I33" s="6">
        <f>I34+I35</f>
        <v>3886103</v>
      </c>
      <c r="J33" s="6">
        <f>J34+J35</f>
        <v>0</v>
      </c>
      <c r="K33" s="6">
        <f t="shared" si="1"/>
        <v>0</v>
      </c>
    </row>
    <row r="34" spans="1:11" s="2" customFormat="1" x14ac:dyDescent="0.25">
      <c r="A34" s="5" t="s">
        <v>326</v>
      </c>
      <c r="B34" s="5" t="s">
        <v>243</v>
      </c>
      <c r="C34" s="5" t="s">
        <v>244</v>
      </c>
      <c r="D34" s="6">
        <v>8234160</v>
      </c>
      <c r="E34" s="6">
        <v>8234160</v>
      </c>
      <c r="F34" s="6">
        <f t="shared" si="0"/>
        <v>3270438</v>
      </c>
      <c r="G34" s="6">
        <v>0</v>
      </c>
      <c r="H34" s="6">
        <v>3270438</v>
      </c>
      <c r="I34" s="6">
        <v>3270438</v>
      </c>
      <c r="J34" s="6">
        <v>0</v>
      </c>
      <c r="K34" s="6">
        <f t="shared" si="1"/>
        <v>0</v>
      </c>
    </row>
    <row r="35" spans="1:11" s="2" customFormat="1" x14ac:dyDescent="0.25">
      <c r="A35" s="5" t="s">
        <v>173</v>
      </c>
      <c r="B35" s="5" t="s">
        <v>234</v>
      </c>
      <c r="C35" s="5" t="s">
        <v>246</v>
      </c>
      <c r="D35" s="6">
        <v>1561640</v>
      </c>
      <c r="E35" s="6">
        <v>1561640</v>
      </c>
      <c r="F35" s="6">
        <f t="shared" si="0"/>
        <v>615665</v>
      </c>
      <c r="G35" s="6">
        <v>0</v>
      </c>
      <c r="H35" s="6">
        <v>615665</v>
      </c>
      <c r="I35" s="6">
        <v>615665</v>
      </c>
      <c r="J35" s="6">
        <v>0</v>
      </c>
      <c r="K35" s="6">
        <f t="shared" si="1"/>
        <v>0</v>
      </c>
    </row>
    <row r="36" spans="1:11" s="2" customFormat="1" ht="54" x14ac:dyDescent="0.25">
      <c r="A36" s="5" t="s">
        <v>347</v>
      </c>
      <c r="B36" s="5" t="s">
        <v>248</v>
      </c>
      <c r="C36" s="5" t="s">
        <v>249</v>
      </c>
      <c r="D36" s="6">
        <f>+D37</f>
        <v>1774100</v>
      </c>
      <c r="E36" s="6">
        <f>+E37</f>
        <v>1774100</v>
      </c>
      <c r="F36" s="6">
        <f t="shared" si="0"/>
        <v>690084</v>
      </c>
      <c r="G36" s="6">
        <f>+G37</f>
        <v>0</v>
      </c>
      <c r="H36" s="6">
        <f>+H37</f>
        <v>690084</v>
      </c>
      <c r="I36" s="6">
        <f>+I37</f>
        <v>690084</v>
      </c>
      <c r="J36" s="6">
        <f>+J37</f>
        <v>0</v>
      </c>
      <c r="K36" s="6">
        <f t="shared" si="1"/>
        <v>0</v>
      </c>
    </row>
    <row r="37" spans="1:11" s="2" customFormat="1" ht="43.5" x14ac:dyDescent="0.25">
      <c r="A37" s="5" t="s">
        <v>176</v>
      </c>
      <c r="B37" s="5" t="s">
        <v>251</v>
      </c>
      <c r="C37" s="5" t="s">
        <v>252</v>
      </c>
      <c r="D37" s="6">
        <v>1774100</v>
      </c>
      <c r="E37" s="6">
        <v>1774100</v>
      </c>
      <c r="F37" s="6">
        <f t="shared" si="0"/>
        <v>690084</v>
      </c>
      <c r="G37" s="6">
        <v>0</v>
      </c>
      <c r="H37" s="6">
        <v>690084</v>
      </c>
      <c r="I37" s="6">
        <v>690084</v>
      </c>
      <c r="J37" s="6">
        <v>0</v>
      </c>
      <c r="K37" s="6">
        <f t="shared" si="1"/>
        <v>0</v>
      </c>
    </row>
    <row r="38" spans="1:11" s="2" customFormat="1" ht="33" x14ac:dyDescent="0.25">
      <c r="A38" s="5" t="s">
        <v>348</v>
      </c>
      <c r="B38" s="5" t="s">
        <v>257</v>
      </c>
      <c r="C38" s="5" t="s">
        <v>258</v>
      </c>
      <c r="D38" s="6">
        <f>+D39+D40+D41+D44</f>
        <v>16408070</v>
      </c>
      <c r="E38" s="6">
        <f>+E39+E40+E41+E44</f>
        <v>15030970</v>
      </c>
      <c r="F38" s="6">
        <f t="shared" si="0"/>
        <v>2615151</v>
      </c>
      <c r="G38" s="6">
        <f>+G39+G40+G41+G44</f>
        <v>0</v>
      </c>
      <c r="H38" s="6">
        <f>+H39+H40+H41+H44</f>
        <v>2615151</v>
      </c>
      <c r="I38" s="6">
        <f>+I39+I40+I41+I44</f>
        <v>2615151</v>
      </c>
      <c r="J38" s="6">
        <f>+J39+J40+J41+J44</f>
        <v>0</v>
      </c>
      <c r="K38" s="6">
        <f t="shared" si="1"/>
        <v>0</v>
      </c>
    </row>
    <row r="39" spans="1:11" s="2" customFormat="1" ht="43.5" x14ac:dyDescent="0.25">
      <c r="A39" s="5" t="s">
        <v>185</v>
      </c>
      <c r="B39" s="5" t="s">
        <v>260</v>
      </c>
      <c r="C39" s="5" t="s">
        <v>261</v>
      </c>
      <c r="D39" s="6">
        <v>4999930</v>
      </c>
      <c r="E39" s="6">
        <v>4952930</v>
      </c>
      <c r="F39" s="6">
        <f t="shared" si="0"/>
        <v>0</v>
      </c>
      <c r="G39" s="6">
        <v>0</v>
      </c>
      <c r="H39" s="6">
        <v>0</v>
      </c>
      <c r="I39" s="6">
        <v>0</v>
      </c>
      <c r="J39" s="6">
        <v>0</v>
      </c>
      <c r="K39" s="6">
        <f t="shared" si="1"/>
        <v>0</v>
      </c>
    </row>
    <row r="40" spans="1:11" s="2" customFormat="1" ht="22.5" x14ac:dyDescent="0.25">
      <c r="A40" s="5" t="s">
        <v>188</v>
      </c>
      <c r="B40" s="5" t="s">
        <v>263</v>
      </c>
      <c r="C40" s="5" t="s">
        <v>264</v>
      </c>
      <c r="D40" s="6">
        <v>6254300</v>
      </c>
      <c r="E40" s="6">
        <v>4924200</v>
      </c>
      <c r="F40" s="6">
        <f t="shared" si="0"/>
        <v>0</v>
      </c>
      <c r="G40" s="6">
        <v>0</v>
      </c>
      <c r="H40" s="6">
        <v>0</v>
      </c>
      <c r="I40" s="6">
        <v>0</v>
      </c>
      <c r="J40" s="6">
        <v>0</v>
      </c>
      <c r="K40" s="6">
        <f t="shared" si="1"/>
        <v>0</v>
      </c>
    </row>
    <row r="41" spans="1:11" s="2" customFormat="1" ht="22.5" x14ac:dyDescent="0.25">
      <c r="A41" s="5" t="s">
        <v>332</v>
      </c>
      <c r="B41" s="5" t="s">
        <v>266</v>
      </c>
      <c r="C41" s="5" t="s">
        <v>267</v>
      </c>
      <c r="D41" s="6">
        <f>D42+D43</f>
        <v>69690</v>
      </c>
      <c r="E41" s="6">
        <f>E42+E43</f>
        <v>69690</v>
      </c>
      <c r="F41" s="6">
        <f t="shared" si="0"/>
        <v>26537</v>
      </c>
      <c r="G41" s="6">
        <f>G42+G43</f>
        <v>0</v>
      </c>
      <c r="H41" s="6">
        <f>H42+H43</f>
        <v>26537</v>
      </c>
      <c r="I41" s="6">
        <f>I42+I43</f>
        <v>26537</v>
      </c>
      <c r="J41" s="6">
        <f>J42+J43</f>
        <v>0</v>
      </c>
      <c r="K41" s="6">
        <f t="shared" si="1"/>
        <v>0</v>
      </c>
    </row>
    <row r="42" spans="1:11" s="2" customFormat="1" x14ac:dyDescent="0.25">
      <c r="A42" s="5" t="s">
        <v>333</v>
      </c>
      <c r="B42" s="5" t="s">
        <v>269</v>
      </c>
      <c r="C42" s="5" t="s">
        <v>270</v>
      </c>
      <c r="D42" s="6">
        <v>58560</v>
      </c>
      <c r="E42" s="6">
        <v>58560</v>
      </c>
      <c r="F42" s="6">
        <f t="shared" si="0"/>
        <v>22300</v>
      </c>
      <c r="G42" s="6">
        <v>0</v>
      </c>
      <c r="H42" s="6">
        <v>22300</v>
      </c>
      <c r="I42" s="6">
        <v>22300</v>
      </c>
      <c r="J42" s="6">
        <v>0</v>
      </c>
      <c r="K42" s="6">
        <f t="shared" si="1"/>
        <v>0</v>
      </c>
    </row>
    <row r="43" spans="1:11" s="2" customFormat="1" x14ac:dyDescent="0.25">
      <c r="A43" s="5" t="s">
        <v>191</v>
      </c>
      <c r="B43" s="5" t="s">
        <v>272</v>
      </c>
      <c r="C43" s="5" t="s">
        <v>273</v>
      </c>
      <c r="D43" s="6">
        <v>11130</v>
      </c>
      <c r="E43" s="6">
        <v>11130</v>
      </c>
      <c r="F43" s="6">
        <f t="shared" si="0"/>
        <v>4237</v>
      </c>
      <c r="G43" s="6">
        <v>0</v>
      </c>
      <c r="H43" s="6">
        <v>4237</v>
      </c>
      <c r="I43" s="6">
        <v>4237</v>
      </c>
      <c r="J43" s="6">
        <v>0</v>
      </c>
      <c r="K43" s="6">
        <f t="shared" si="1"/>
        <v>0</v>
      </c>
    </row>
    <row r="44" spans="1:11" s="2" customFormat="1" ht="22.5" x14ac:dyDescent="0.25">
      <c r="A44" s="5" t="s">
        <v>349</v>
      </c>
      <c r="B44" s="5" t="s">
        <v>275</v>
      </c>
      <c r="C44" s="5" t="s">
        <v>276</v>
      </c>
      <c r="D44" s="6">
        <f>D45+D46</f>
        <v>5084150</v>
      </c>
      <c r="E44" s="6">
        <f>E45+E46</f>
        <v>5084150</v>
      </c>
      <c r="F44" s="6">
        <f t="shared" si="0"/>
        <v>2588614</v>
      </c>
      <c r="G44" s="6">
        <f>G45+G46</f>
        <v>0</v>
      </c>
      <c r="H44" s="6">
        <f>H45+H46</f>
        <v>2588614</v>
      </c>
      <c r="I44" s="6">
        <f>I45+I46</f>
        <v>2588614</v>
      </c>
      <c r="J44" s="6">
        <f>J45+J46</f>
        <v>0</v>
      </c>
      <c r="K44" s="6">
        <f t="shared" si="1"/>
        <v>0</v>
      </c>
    </row>
    <row r="45" spans="1:11" s="2" customFormat="1" x14ac:dyDescent="0.25">
      <c r="A45" s="5" t="s">
        <v>194</v>
      </c>
      <c r="B45" s="5" t="s">
        <v>278</v>
      </c>
      <c r="C45" s="5" t="s">
        <v>279</v>
      </c>
      <c r="D45" s="6">
        <v>4272390</v>
      </c>
      <c r="E45" s="6">
        <v>4272390</v>
      </c>
      <c r="F45" s="6">
        <f t="shared" si="0"/>
        <v>2175306</v>
      </c>
      <c r="G45" s="6">
        <v>0</v>
      </c>
      <c r="H45" s="6">
        <v>2175306</v>
      </c>
      <c r="I45" s="6">
        <v>2175306</v>
      </c>
      <c r="J45" s="6">
        <v>0</v>
      </c>
      <c r="K45" s="6">
        <f t="shared" si="1"/>
        <v>0</v>
      </c>
    </row>
    <row r="46" spans="1:11" s="2" customFormat="1" x14ac:dyDescent="0.25">
      <c r="A46" s="5" t="s">
        <v>350</v>
      </c>
      <c r="B46" s="5" t="s">
        <v>272</v>
      </c>
      <c r="C46" s="5" t="s">
        <v>281</v>
      </c>
      <c r="D46" s="6">
        <v>811760</v>
      </c>
      <c r="E46" s="6">
        <v>811760</v>
      </c>
      <c r="F46" s="6">
        <f t="shared" si="0"/>
        <v>413308</v>
      </c>
      <c r="G46" s="6">
        <v>0</v>
      </c>
      <c r="H46" s="6">
        <v>413308</v>
      </c>
      <c r="I46" s="6">
        <v>413308</v>
      </c>
      <c r="J46" s="6">
        <v>0</v>
      </c>
      <c r="K46" s="6">
        <f t="shared" si="1"/>
        <v>0</v>
      </c>
    </row>
    <row r="47" spans="1:11" s="2" customFormat="1" ht="43.5" x14ac:dyDescent="0.25">
      <c r="A47" s="5" t="s">
        <v>351</v>
      </c>
      <c r="B47" s="5" t="s">
        <v>283</v>
      </c>
      <c r="C47" s="5" t="s">
        <v>284</v>
      </c>
      <c r="D47" s="6">
        <f>+D48+D51</f>
        <v>11607330</v>
      </c>
      <c r="E47" s="6">
        <f>+E48+E51</f>
        <v>11607330</v>
      </c>
      <c r="F47" s="6">
        <f t="shared" si="0"/>
        <v>10834104</v>
      </c>
      <c r="G47" s="6">
        <f>+G48+G51</f>
        <v>0</v>
      </c>
      <c r="H47" s="6">
        <f>+H48+H51</f>
        <v>10834104</v>
      </c>
      <c r="I47" s="6">
        <f>+I48+I51</f>
        <v>10834104</v>
      </c>
      <c r="J47" s="6">
        <f>+J48+J51</f>
        <v>0</v>
      </c>
      <c r="K47" s="6">
        <f t="shared" si="1"/>
        <v>0</v>
      </c>
    </row>
    <row r="48" spans="1:11" s="2" customFormat="1" ht="22.5" x14ac:dyDescent="0.25">
      <c r="A48" s="5" t="s">
        <v>352</v>
      </c>
      <c r="B48" s="5" t="s">
        <v>286</v>
      </c>
      <c r="C48" s="5" t="s">
        <v>287</v>
      </c>
      <c r="D48" s="6">
        <f>D49+D50</f>
        <v>10107330</v>
      </c>
      <c r="E48" s="6">
        <f>E49+E50</f>
        <v>10107330</v>
      </c>
      <c r="F48" s="6">
        <f t="shared" si="0"/>
        <v>10131956</v>
      </c>
      <c r="G48" s="6">
        <f>G49+G50</f>
        <v>0</v>
      </c>
      <c r="H48" s="6">
        <f>H49+H50</f>
        <v>10131956</v>
      </c>
      <c r="I48" s="6">
        <f>I49+I50</f>
        <v>10131956</v>
      </c>
      <c r="J48" s="6">
        <f>J49+J50</f>
        <v>0</v>
      </c>
      <c r="K48" s="6">
        <f t="shared" si="1"/>
        <v>0</v>
      </c>
    </row>
    <row r="49" spans="1:12" s="2" customFormat="1" ht="22.5" x14ac:dyDescent="0.25">
      <c r="A49" s="5" t="s">
        <v>353</v>
      </c>
      <c r="B49" s="5" t="s">
        <v>289</v>
      </c>
      <c r="C49" s="5" t="s">
        <v>290</v>
      </c>
      <c r="D49" s="6">
        <v>10107330</v>
      </c>
      <c r="E49" s="6">
        <v>10107330</v>
      </c>
      <c r="F49" s="6">
        <f t="shared" si="0"/>
        <v>0</v>
      </c>
      <c r="G49" s="6">
        <v>0</v>
      </c>
      <c r="H49" s="6">
        <v>0</v>
      </c>
      <c r="I49" s="6">
        <v>0</v>
      </c>
      <c r="J49" s="6">
        <v>0</v>
      </c>
      <c r="K49" s="6">
        <f t="shared" si="1"/>
        <v>0</v>
      </c>
    </row>
    <row r="50" spans="1:12" s="2" customFormat="1" x14ac:dyDescent="0.25">
      <c r="A50" s="5" t="s">
        <v>218</v>
      </c>
      <c r="B50" s="5" t="s">
        <v>292</v>
      </c>
      <c r="C50" s="5" t="s">
        <v>293</v>
      </c>
      <c r="D50" s="6">
        <v>0</v>
      </c>
      <c r="E50" s="6">
        <v>0</v>
      </c>
      <c r="F50" s="6">
        <f t="shared" si="0"/>
        <v>10131956</v>
      </c>
      <c r="G50" s="6">
        <v>0</v>
      </c>
      <c r="H50" s="6">
        <v>10131956</v>
      </c>
      <c r="I50" s="6">
        <v>10131956</v>
      </c>
      <c r="J50" s="6">
        <v>0</v>
      </c>
      <c r="K50" s="6">
        <f t="shared" si="1"/>
        <v>0</v>
      </c>
    </row>
    <row r="51" spans="1:12" s="2" customFormat="1" ht="22.5" x14ac:dyDescent="0.25">
      <c r="A51" s="5" t="s">
        <v>354</v>
      </c>
      <c r="B51" s="5" t="s">
        <v>295</v>
      </c>
      <c r="C51" s="5" t="s">
        <v>296</v>
      </c>
      <c r="D51" s="6">
        <f>D52+D53</f>
        <v>1500000</v>
      </c>
      <c r="E51" s="6">
        <f>E52+E53</f>
        <v>1500000</v>
      </c>
      <c r="F51" s="6">
        <f t="shared" si="0"/>
        <v>702148</v>
      </c>
      <c r="G51" s="6">
        <f>G52+G53</f>
        <v>0</v>
      </c>
      <c r="H51" s="6">
        <f>H52+H53</f>
        <v>702148</v>
      </c>
      <c r="I51" s="6">
        <f>I52+I53</f>
        <v>702148</v>
      </c>
      <c r="J51" s="6">
        <f>J52+J53</f>
        <v>0</v>
      </c>
      <c r="K51" s="6">
        <f t="shared" si="1"/>
        <v>0</v>
      </c>
    </row>
    <row r="52" spans="1:12" s="2" customFormat="1" ht="22.5" x14ac:dyDescent="0.25">
      <c r="A52" s="5" t="s">
        <v>355</v>
      </c>
      <c r="B52" s="5" t="s">
        <v>289</v>
      </c>
      <c r="C52" s="5" t="s">
        <v>298</v>
      </c>
      <c r="D52" s="6">
        <v>1500000</v>
      </c>
      <c r="E52" s="6">
        <v>1500000</v>
      </c>
      <c r="F52" s="6">
        <f t="shared" si="0"/>
        <v>2148</v>
      </c>
      <c r="G52" s="6">
        <v>0</v>
      </c>
      <c r="H52" s="6">
        <v>2148</v>
      </c>
      <c r="I52" s="6">
        <v>2148</v>
      </c>
      <c r="J52" s="6">
        <v>0</v>
      </c>
      <c r="K52" s="6">
        <f t="shared" si="1"/>
        <v>0</v>
      </c>
    </row>
    <row r="53" spans="1:12" s="2" customFormat="1" x14ac:dyDescent="0.25">
      <c r="A53" s="5" t="s">
        <v>356</v>
      </c>
      <c r="B53" s="5" t="s">
        <v>292</v>
      </c>
      <c r="C53" s="5" t="s">
        <v>300</v>
      </c>
      <c r="D53" s="6">
        <v>0</v>
      </c>
      <c r="E53" s="6">
        <v>0</v>
      </c>
      <c r="F53" s="6">
        <f t="shared" si="0"/>
        <v>700000</v>
      </c>
      <c r="G53" s="6">
        <v>0</v>
      </c>
      <c r="H53" s="6">
        <v>700000</v>
      </c>
      <c r="I53" s="6">
        <v>700000</v>
      </c>
      <c r="J53" s="6">
        <v>0</v>
      </c>
      <c r="K53" s="6">
        <f t="shared" si="1"/>
        <v>0</v>
      </c>
    </row>
    <row r="54" spans="1:12" s="2" customFormat="1" x14ac:dyDescent="0.25">
      <c r="A54" s="3"/>
      <c r="B54" s="3"/>
      <c r="C54" s="3"/>
      <c r="D54" s="4"/>
      <c r="E54" s="4"/>
      <c r="F54" s="4"/>
      <c r="G54" s="4"/>
      <c r="H54" s="4"/>
      <c r="I54" s="4"/>
      <c r="J54" s="4"/>
      <c r="K54" s="4"/>
    </row>
    <row r="55" spans="1:12" x14ac:dyDescent="0.25">
      <c r="A55" s="8" t="s">
        <v>301</v>
      </c>
      <c r="B55" s="8"/>
      <c r="C55" s="8"/>
      <c r="D55" s="8"/>
      <c r="E55" s="8" t="s">
        <v>303</v>
      </c>
      <c r="F55" s="8"/>
      <c r="G55" s="8"/>
      <c r="H55" s="8"/>
      <c r="I55" s="8" t="s">
        <v>305</v>
      </c>
      <c r="J55" s="8"/>
      <c r="K55" s="8"/>
      <c r="L55" s="8"/>
    </row>
    <row r="56" spans="1:12" x14ac:dyDescent="0.25">
      <c r="A56" s="9" t="s">
        <v>302</v>
      </c>
      <c r="B56" s="9"/>
      <c r="C56" s="9"/>
      <c r="D56" s="9"/>
      <c r="E56" s="9" t="s">
        <v>304</v>
      </c>
      <c r="F56" s="9"/>
      <c r="G56" s="9"/>
      <c r="H56" s="9"/>
      <c r="I56" s="9"/>
      <c r="J56" s="9"/>
      <c r="K56" s="9"/>
      <c r="L56" s="9"/>
    </row>
    <row r="109" spans="1:20" x14ac:dyDescent="0.25">
      <c r="A109" s="7"/>
      <c r="B109" s="7"/>
      <c r="C109" s="7"/>
      <c r="D109" s="7"/>
      <c r="I109" s="7"/>
      <c r="J109" s="7"/>
      <c r="K109" s="7"/>
      <c r="L109" s="7"/>
      <c r="Q109" s="7"/>
      <c r="R109" s="7"/>
      <c r="S109" s="7"/>
      <c r="T109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55:D55"/>
    <mergeCell ref="A56:D56"/>
    <mergeCell ref="E55:H55"/>
    <mergeCell ref="E56:H56"/>
    <mergeCell ref="I55:L55"/>
    <mergeCell ref="I56:L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2025-10-28T08:54:55Z</cp:lastPrinted>
  <dcterms:created xsi:type="dcterms:W3CDTF">2025-10-28T08:13:14Z</dcterms:created>
  <dcterms:modified xsi:type="dcterms:W3CDTF">2025-10-28T08:55:08Z</dcterms:modified>
</cp:coreProperties>
</file>