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uliana.Florescu\Desktop\sitfintrimI2026\"/>
    </mc:Choice>
  </mc:AlternateContent>
  <xr:revisionPtr revIDLastSave="0" documentId="13_ncr:1_{0E406BAE-CBEB-46F8-8A03-56043876B6F0}" xr6:coauthVersionLast="47" xr6:coauthVersionMax="47" xr10:uidLastSave="{00000000-0000-0000-0000-000000000000}"/>
  <bookViews>
    <workbookView xWindow="-120" yWindow="-120" windowWidth="29040" windowHeight="15990" xr2:uid="{F29CBE9B-B3C8-4F67-9C89-27EF26A7E177}"/>
  </bookViews>
  <sheets>
    <sheet name="Foaie1" sheetId="1" r:id="rId1"/>
    <sheet name="Foaie2" sheetId="2" r:id="rId2"/>
    <sheet name="Foaie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0" i="1" l="1"/>
  <c r="E220" i="1"/>
  <c r="D220" i="1"/>
  <c r="F217" i="1"/>
  <c r="E217" i="1"/>
  <c r="E216" i="1" s="1"/>
  <c r="D217" i="1"/>
  <c r="F213" i="1"/>
  <c r="F207" i="1" s="1"/>
  <c r="E213" i="1"/>
  <c r="D213" i="1"/>
  <c r="F210" i="1"/>
  <c r="E210" i="1"/>
  <c r="D210" i="1"/>
  <c r="D207" i="1" s="1"/>
  <c r="F205" i="1"/>
  <c r="E205" i="1"/>
  <c r="D205" i="1"/>
  <c r="F202" i="1"/>
  <c r="E202" i="1"/>
  <c r="D202" i="1"/>
  <c r="F197" i="1"/>
  <c r="E197" i="1"/>
  <c r="E194" i="1" s="1"/>
  <c r="D197" i="1"/>
  <c r="D194" i="1"/>
  <c r="F190" i="1"/>
  <c r="F189" i="1" s="1"/>
  <c r="E190" i="1"/>
  <c r="D190" i="1"/>
  <c r="D189" i="1" s="1"/>
  <c r="E189" i="1"/>
  <c r="F187" i="1"/>
  <c r="F186" i="1" s="1"/>
  <c r="F185" i="1" s="1"/>
  <c r="F184" i="1" s="1"/>
  <c r="E187" i="1"/>
  <c r="E186" i="1" s="1"/>
  <c r="E185" i="1" s="1"/>
  <c r="E184" i="1" s="1"/>
  <c r="D187" i="1"/>
  <c r="D186" i="1" s="1"/>
  <c r="D185" i="1" s="1"/>
  <c r="D184" i="1" s="1"/>
  <c r="F170" i="1"/>
  <c r="F169" i="1" s="1"/>
  <c r="F168" i="1" s="1"/>
  <c r="E170" i="1"/>
  <c r="E169" i="1" s="1"/>
  <c r="E168" i="1" s="1"/>
  <c r="D170" i="1"/>
  <c r="D169" i="1" s="1"/>
  <c r="D168" i="1" s="1"/>
  <c r="F166" i="1"/>
  <c r="E166" i="1"/>
  <c r="D166" i="1"/>
  <c r="F163" i="1"/>
  <c r="E163" i="1"/>
  <c r="D163" i="1"/>
  <c r="F160" i="1"/>
  <c r="F159" i="1" s="1"/>
  <c r="E160" i="1"/>
  <c r="E159" i="1" s="1"/>
  <c r="D160" i="1"/>
  <c r="D159" i="1" s="1"/>
  <c r="F156" i="1"/>
  <c r="E156" i="1"/>
  <c r="D156" i="1"/>
  <c r="F153" i="1"/>
  <c r="F152" i="1" s="1"/>
  <c r="F151" i="1" s="1"/>
  <c r="E153" i="1"/>
  <c r="E152" i="1" s="1"/>
  <c r="E151" i="1" s="1"/>
  <c r="D153" i="1"/>
  <c r="D152" i="1" s="1"/>
  <c r="D151" i="1" s="1"/>
  <c r="F148" i="1"/>
  <c r="F147" i="1" s="1"/>
  <c r="E148" i="1"/>
  <c r="E147" i="1" s="1"/>
  <c r="D148" i="1"/>
  <c r="D147" i="1" s="1"/>
  <c r="F142" i="1"/>
  <c r="F141" i="1" s="1"/>
  <c r="E142" i="1"/>
  <c r="E141" i="1" s="1"/>
  <c r="D142" i="1"/>
  <c r="D141" i="1" s="1"/>
  <c r="F139" i="1"/>
  <c r="E139" i="1"/>
  <c r="D139" i="1"/>
  <c r="F136" i="1"/>
  <c r="E136" i="1"/>
  <c r="D136" i="1"/>
  <c r="F129" i="1"/>
  <c r="E129" i="1"/>
  <c r="D129" i="1"/>
  <c r="F126" i="1"/>
  <c r="F125" i="1" s="1"/>
  <c r="F124" i="1" s="1"/>
  <c r="E126" i="1"/>
  <c r="D126" i="1"/>
  <c r="F121" i="1"/>
  <c r="F118" i="1" s="1"/>
  <c r="F117" i="1" s="1"/>
  <c r="E121" i="1"/>
  <c r="D121" i="1"/>
  <c r="F119" i="1"/>
  <c r="E119" i="1"/>
  <c r="D119" i="1"/>
  <c r="D118" i="1" s="1"/>
  <c r="D117" i="1" s="1"/>
  <c r="D16" i="3"/>
  <c r="D15" i="3" s="1"/>
  <c r="D14" i="3" s="1"/>
  <c r="D13" i="3" s="1"/>
  <c r="E16" i="3"/>
  <c r="E15" i="3" s="1"/>
  <c r="E14" i="3" s="1"/>
  <c r="E13" i="3" s="1"/>
  <c r="G16" i="3"/>
  <c r="F16" i="3" s="1"/>
  <c r="K16" i="3" s="1"/>
  <c r="H16" i="3"/>
  <c r="H15" i="3" s="1"/>
  <c r="H14" i="3" s="1"/>
  <c r="H13" i="3" s="1"/>
  <c r="I16" i="3"/>
  <c r="I15" i="3" s="1"/>
  <c r="I14" i="3" s="1"/>
  <c r="I13" i="3" s="1"/>
  <c r="J16" i="3"/>
  <c r="J15" i="3" s="1"/>
  <c r="J14" i="3" s="1"/>
  <c r="J13" i="3" s="1"/>
  <c r="F17" i="3"/>
  <c r="K17" i="3" s="1"/>
  <c r="D19" i="3"/>
  <c r="D18" i="3" s="1"/>
  <c r="E19" i="3"/>
  <c r="E18" i="3" s="1"/>
  <c r="G19" i="3"/>
  <c r="G18" i="3" s="1"/>
  <c r="H19" i="3"/>
  <c r="F19" i="3" s="1"/>
  <c r="K19" i="3" s="1"/>
  <c r="I19" i="3"/>
  <c r="I18" i="3" s="1"/>
  <c r="J19" i="3"/>
  <c r="J18" i="3" s="1"/>
  <c r="F20" i="3"/>
  <c r="K20" i="3"/>
  <c r="F24" i="3"/>
  <c r="K24" i="3" s="1"/>
  <c r="F25" i="3"/>
  <c r="K25" i="3"/>
  <c r="D26" i="3"/>
  <c r="D23" i="3" s="1"/>
  <c r="D22" i="3" s="1"/>
  <c r="D21" i="3" s="1"/>
  <c r="E26" i="3"/>
  <c r="E23" i="3" s="1"/>
  <c r="E22" i="3" s="1"/>
  <c r="E21" i="3" s="1"/>
  <c r="G26" i="3"/>
  <c r="F26" i="3" s="1"/>
  <c r="K26" i="3" s="1"/>
  <c r="H26" i="3"/>
  <c r="H23" i="3" s="1"/>
  <c r="I26" i="3"/>
  <c r="I23" i="3" s="1"/>
  <c r="I22" i="3" s="1"/>
  <c r="I21" i="3" s="1"/>
  <c r="J26" i="3"/>
  <c r="J23" i="3" s="1"/>
  <c r="J22" i="3" s="1"/>
  <c r="J21" i="3" s="1"/>
  <c r="F27" i="3"/>
  <c r="K27" i="3" s="1"/>
  <c r="F28" i="3"/>
  <c r="K28" i="3"/>
  <c r="F29" i="3"/>
  <c r="K29" i="3" s="1"/>
  <c r="F30" i="3"/>
  <c r="K30" i="3"/>
  <c r="D31" i="3"/>
  <c r="E31" i="3"/>
  <c r="G31" i="3"/>
  <c r="F31" i="3" s="1"/>
  <c r="K31" i="3" s="1"/>
  <c r="H31" i="3"/>
  <c r="I31" i="3"/>
  <c r="J31" i="3"/>
  <c r="F32" i="3"/>
  <c r="K32" i="3" s="1"/>
  <c r="F33" i="3"/>
  <c r="K33" i="3"/>
  <c r="D34" i="3"/>
  <c r="E34" i="3"/>
  <c r="G34" i="3"/>
  <c r="F34" i="3" s="1"/>
  <c r="K34" i="3" s="1"/>
  <c r="H34" i="3"/>
  <c r="I34" i="3"/>
  <c r="J34" i="3"/>
  <c r="F35" i="3"/>
  <c r="K35" i="3" s="1"/>
  <c r="F37" i="3"/>
  <c r="K37" i="3"/>
  <c r="F38" i="3"/>
  <c r="K38" i="3" s="1"/>
  <c r="D39" i="3"/>
  <c r="D36" i="3" s="1"/>
  <c r="E39" i="3"/>
  <c r="E36" i="3" s="1"/>
  <c r="G39" i="3"/>
  <c r="G36" i="3" s="1"/>
  <c r="H39" i="3"/>
  <c r="F39" i="3" s="1"/>
  <c r="K39" i="3" s="1"/>
  <c r="I39" i="3"/>
  <c r="I36" i="3" s="1"/>
  <c r="J39" i="3"/>
  <c r="J36" i="3" s="1"/>
  <c r="F40" i="3"/>
  <c r="K40" i="3"/>
  <c r="F41" i="3"/>
  <c r="K41" i="3" s="1"/>
  <c r="D42" i="3"/>
  <c r="E42" i="3"/>
  <c r="G42" i="3"/>
  <c r="H42" i="3"/>
  <c r="F42" i="3" s="1"/>
  <c r="K42" i="3" s="1"/>
  <c r="I42" i="3"/>
  <c r="J42" i="3"/>
  <c r="F43" i="3"/>
  <c r="K43" i="3"/>
  <c r="F44" i="3"/>
  <c r="K44" i="3" s="1"/>
  <c r="D46" i="3"/>
  <c r="D45" i="3" s="1"/>
  <c r="E46" i="3"/>
  <c r="E45" i="3" s="1"/>
  <c r="G46" i="3"/>
  <c r="G45" i="3" s="1"/>
  <c r="H46" i="3"/>
  <c r="F46" i="3" s="1"/>
  <c r="K46" i="3" s="1"/>
  <c r="I46" i="3"/>
  <c r="I45" i="3" s="1"/>
  <c r="J46" i="3"/>
  <c r="J45" i="3" s="1"/>
  <c r="F47" i="3"/>
  <c r="K47" i="3"/>
  <c r="F48" i="3"/>
  <c r="K48" i="3" s="1"/>
  <c r="D49" i="3"/>
  <c r="E49" i="3"/>
  <c r="G49" i="3"/>
  <c r="H49" i="3"/>
  <c r="F49" i="3" s="1"/>
  <c r="K49" i="3" s="1"/>
  <c r="I49" i="3"/>
  <c r="J49" i="3"/>
  <c r="F50" i="3"/>
  <c r="K50" i="3"/>
  <c r="D17" i="2"/>
  <c r="D16" i="2" s="1"/>
  <c r="D15" i="2" s="1"/>
  <c r="E17" i="2"/>
  <c r="E16" i="2" s="1"/>
  <c r="E15" i="2" s="1"/>
  <c r="G17" i="2"/>
  <c r="F17" i="2" s="1"/>
  <c r="K17" i="2" s="1"/>
  <c r="H17" i="2"/>
  <c r="H16" i="2" s="1"/>
  <c r="H15" i="2" s="1"/>
  <c r="I17" i="2"/>
  <c r="I16" i="2" s="1"/>
  <c r="I15" i="2" s="1"/>
  <c r="J17" i="2"/>
  <c r="J16" i="2" s="1"/>
  <c r="J15" i="2" s="1"/>
  <c r="F18" i="2"/>
  <c r="K18" i="2" s="1"/>
  <c r="D19" i="2"/>
  <c r="E19" i="2"/>
  <c r="G19" i="2"/>
  <c r="F19" i="2" s="1"/>
  <c r="K19" i="2" s="1"/>
  <c r="H19" i="2"/>
  <c r="I19" i="2"/>
  <c r="J19" i="2"/>
  <c r="F20" i="2"/>
  <c r="K20" i="2"/>
  <c r="F21" i="2"/>
  <c r="K21" i="2" s="1"/>
  <c r="D24" i="2"/>
  <c r="D23" i="2" s="1"/>
  <c r="D22" i="2" s="1"/>
  <c r="E24" i="2"/>
  <c r="E23" i="2" s="1"/>
  <c r="E22" i="2" s="1"/>
  <c r="G24" i="2"/>
  <c r="F24" i="2" s="1"/>
  <c r="K24" i="2" s="1"/>
  <c r="H24" i="2"/>
  <c r="H23" i="2" s="1"/>
  <c r="H22" i="2" s="1"/>
  <c r="I24" i="2"/>
  <c r="I23" i="2" s="1"/>
  <c r="I22" i="2" s="1"/>
  <c r="J24" i="2"/>
  <c r="J23" i="2" s="1"/>
  <c r="J22" i="2" s="1"/>
  <c r="F25" i="2"/>
  <c r="K25" i="2"/>
  <c r="F26" i="2"/>
  <c r="K26" i="2" s="1"/>
  <c r="D27" i="2"/>
  <c r="E27" i="2"/>
  <c r="G27" i="2"/>
  <c r="F27" i="2" s="1"/>
  <c r="K27" i="2" s="1"/>
  <c r="H27" i="2"/>
  <c r="I27" i="2"/>
  <c r="J27" i="2"/>
  <c r="F28" i="2"/>
  <c r="K28" i="2"/>
  <c r="F29" i="2"/>
  <c r="K29" i="2" s="1"/>
  <c r="F30" i="2"/>
  <c r="K30" i="2"/>
  <c r="F31" i="2"/>
  <c r="K31" i="2" s="1"/>
  <c r="F32" i="2"/>
  <c r="K32" i="2"/>
  <c r="D34" i="2"/>
  <c r="E34" i="2"/>
  <c r="G34" i="2"/>
  <c r="F34" i="2" s="1"/>
  <c r="K34" i="2" s="1"/>
  <c r="H34" i="2"/>
  <c r="I34" i="2"/>
  <c r="J34" i="2"/>
  <c r="F35" i="2"/>
  <c r="K35" i="2" s="1"/>
  <c r="F36" i="2"/>
  <c r="K36" i="2"/>
  <c r="D37" i="2"/>
  <c r="E37" i="2"/>
  <c r="G37" i="2"/>
  <c r="F37" i="2" s="1"/>
  <c r="K37" i="2" s="1"/>
  <c r="H37" i="2"/>
  <c r="I37" i="2"/>
  <c r="J37" i="2"/>
  <c r="F38" i="2"/>
  <c r="K38" i="2" s="1"/>
  <c r="D40" i="2"/>
  <c r="D39" i="2" s="1"/>
  <c r="E40" i="2"/>
  <c r="E39" i="2" s="1"/>
  <c r="G40" i="2"/>
  <c r="F40" i="2" s="1"/>
  <c r="K40" i="2" s="1"/>
  <c r="H40" i="2"/>
  <c r="H39" i="2" s="1"/>
  <c r="I40" i="2"/>
  <c r="I39" i="2" s="1"/>
  <c r="J40" i="2"/>
  <c r="J39" i="2" s="1"/>
  <c r="F41" i="2"/>
  <c r="K41" i="2"/>
  <c r="F42" i="2"/>
  <c r="K42" i="2"/>
  <c r="F43" i="2"/>
  <c r="K43" i="2"/>
  <c r="F44" i="2"/>
  <c r="K44" i="2"/>
  <c r="D46" i="2"/>
  <c r="D45" i="2" s="1"/>
  <c r="E46" i="2"/>
  <c r="E45" i="2" s="1"/>
  <c r="G46" i="2"/>
  <c r="F46" i="2" s="1"/>
  <c r="K46" i="2" s="1"/>
  <c r="H46" i="2"/>
  <c r="H45" i="2" s="1"/>
  <c r="I46" i="2"/>
  <c r="I45" i="2" s="1"/>
  <c r="J46" i="2"/>
  <c r="J45" i="2" s="1"/>
  <c r="F47" i="2"/>
  <c r="K47" i="2"/>
  <c r="D51" i="2"/>
  <c r="D50" i="2" s="1"/>
  <c r="D49" i="2" s="1"/>
  <c r="E51" i="2"/>
  <c r="E50" i="2" s="1"/>
  <c r="E49" i="2" s="1"/>
  <c r="G51" i="2"/>
  <c r="G50" i="2" s="1"/>
  <c r="H51" i="2"/>
  <c r="H50" i="2" s="1"/>
  <c r="H49" i="2" s="1"/>
  <c r="I51" i="2"/>
  <c r="I50" i="2" s="1"/>
  <c r="I49" i="2" s="1"/>
  <c r="J51" i="2"/>
  <c r="J50" i="2" s="1"/>
  <c r="J49" i="2" s="1"/>
  <c r="F52" i="2"/>
  <c r="K52" i="2"/>
  <c r="D54" i="2"/>
  <c r="E54" i="2"/>
  <c r="G54" i="2"/>
  <c r="F54" i="2" s="1"/>
  <c r="K54" i="2" s="1"/>
  <c r="H54" i="2"/>
  <c r="I54" i="2"/>
  <c r="J54" i="2"/>
  <c r="F55" i="2"/>
  <c r="K55" i="2"/>
  <c r="F56" i="2"/>
  <c r="K56" i="2"/>
  <c r="D58" i="2"/>
  <c r="D57" i="2" s="1"/>
  <c r="E58" i="2"/>
  <c r="E57" i="2" s="1"/>
  <c r="G58" i="2"/>
  <c r="F58" i="2" s="1"/>
  <c r="K58" i="2" s="1"/>
  <c r="H58" i="2"/>
  <c r="H57" i="2" s="1"/>
  <c r="I58" i="2"/>
  <c r="I57" i="2" s="1"/>
  <c r="J58" i="2"/>
  <c r="J57" i="2" s="1"/>
  <c r="F59" i="2"/>
  <c r="K59" i="2"/>
  <c r="F60" i="2"/>
  <c r="K60" i="2"/>
  <c r="D61" i="2"/>
  <c r="E61" i="2"/>
  <c r="G61" i="2"/>
  <c r="F61" i="2" s="1"/>
  <c r="K61" i="2" s="1"/>
  <c r="H61" i="2"/>
  <c r="I61" i="2"/>
  <c r="J61" i="2"/>
  <c r="F62" i="2"/>
  <c r="K62" i="2"/>
  <c r="F63" i="2"/>
  <c r="K63" i="2"/>
  <c r="D64" i="2"/>
  <c r="E64" i="2"/>
  <c r="G64" i="2"/>
  <c r="F64" i="2" s="1"/>
  <c r="K64" i="2" s="1"/>
  <c r="H64" i="2"/>
  <c r="I64" i="2"/>
  <c r="J64" i="2"/>
  <c r="F65" i="2"/>
  <c r="K65" i="2"/>
  <c r="D68" i="2"/>
  <c r="D67" i="2" s="1"/>
  <c r="D66" i="2" s="1"/>
  <c r="E68" i="2"/>
  <c r="E67" i="2" s="1"/>
  <c r="E66" i="2" s="1"/>
  <c r="G68" i="2"/>
  <c r="F68" i="2" s="1"/>
  <c r="K68" i="2" s="1"/>
  <c r="H68" i="2"/>
  <c r="H67" i="2" s="1"/>
  <c r="H66" i="2" s="1"/>
  <c r="I68" i="2"/>
  <c r="I67" i="2" s="1"/>
  <c r="I66" i="2" s="1"/>
  <c r="J68" i="2"/>
  <c r="J67" i="2" s="1"/>
  <c r="J66" i="2" s="1"/>
  <c r="F69" i="2"/>
  <c r="K69" i="2"/>
  <c r="F70" i="2"/>
  <c r="K70" i="2"/>
  <c r="F71" i="2"/>
  <c r="K71" i="2"/>
  <c r="F72" i="2"/>
  <c r="K72" i="2"/>
  <c r="D18" i="1"/>
  <c r="E18" i="1"/>
  <c r="F18" i="1"/>
  <c r="D20" i="1"/>
  <c r="E20" i="1"/>
  <c r="F20" i="1"/>
  <c r="D25" i="1"/>
  <c r="E25" i="1"/>
  <c r="F25" i="1"/>
  <c r="D28" i="1"/>
  <c r="E28" i="1"/>
  <c r="F28" i="1"/>
  <c r="D35" i="1"/>
  <c r="E35" i="1"/>
  <c r="F35" i="1"/>
  <c r="D38" i="1"/>
  <c r="E38" i="1"/>
  <c r="F38" i="1"/>
  <c r="D41" i="1"/>
  <c r="D40" i="1" s="1"/>
  <c r="E41" i="1"/>
  <c r="E40" i="1" s="1"/>
  <c r="F41" i="1"/>
  <c r="F40" i="1" s="1"/>
  <c r="E46" i="1"/>
  <c r="D47" i="1"/>
  <c r="D46" i="1" s="1"/>
  <c r="E47" i="1"/>
  <c r="F47" i="1"/>
  <c r="F46" i="1" s="1"/>
  <c r="D52" i="1"/>
  <c r="D51" i="1" s="1"/>
  <c r="D50" i="1" s="1"/>
  <c r="E52" i="1"/>
  <c r="E51" i="1" s="1"/>
  <c r="E50" i="1" s="1"/>
  <c r="F52" i="1"/>
  <c r="F51" i="1" s="1"/>
  <c r="F50" i="1" s="1"/>
  <c r="D55" i="1"/>
  <c r="E55" i="1"/>
  <c r="F55" i="1"/>
  <c r="D59" i="1"/>
  <c r="D58" i="1" s="1"/>
  <c r="E59" i="1"/>
  <c r="E58" i="1" s="1"/>
  <c r="F59" i="1"/>
  <c r="F58" i="1" s="1"/>
  <c r="D62" i="1"/>
  <c r="E62" i="1"/>
  <c r="F62" i="1"/>
  <c r="D68" i="1"/>
  <c r="D67" i="1" s="1"/>
  <c r="E68" i="1"/>
  <c r="E67" i="1" s="1"/>
  <c r="F68" i="1"/>
  <c r="F67" i="1" s="1"/>
  <c r="D78" i="1"/>
  <c r="E78" i="1"/>
  <c r="F78" i="1"/>
  <c r="D83" i="1"/>
  <c r="E83" i="1"/>
  <c r="F83" i="1"/>
  <c r="D86" i="1"/>
  <c r="E86" i="1"/>
  <c r="F86" i="1"/>
  <c r="D92" i="1"/>
  <c r="E92" i="1"/>
  <c r="F92" i="1"/>
  <c r="D95" i="1"/>
  <c r="E95" i="1"/>
  <c r="F95" i="1"/>
  <c r="D99" i="1"/>
  <c r="E99" i="1"/>
  <c r="E98" i="1" s="1"/>
  <c r="F99" i="1"/>
  <c r="D102" i="1"/>
  <c r="E102" i="1"/>
  <c r="F102" i="1"/>
  <c r="F194" i="1" l="1"/>
  <c r="D216" i="1"/>
  <c r="E135" i="1"/>
  <c r="D89" i="1"/>
  <c r="D98" i="1"/>
  <c r="E24" i="1"/>
  <c r="E23" i="1" s="1"/>
  <c r="E125" i="1"/>
  <c r="E124" i="1" s="1"/>
  <c r="D155" i="1"/>
  <c r="D150" i="1" s="1"/>
  <c r="D125" i="1"/>
  <c r="D124" i="1" s="1"/>
  <c r="D116" i="1" s="1"/>
  <c r="F216" i="1"/>
  <c r="F193" i="1"/>
  <c r="F192" i="1" s="1"/>
  <c r="F183" i="1" s="1"/>
  <c r="E89" i="1"/>
  <c r="E54" i="1"/>
  <c r="F155" i="1"/>
  <c r="F150" i="1" s="1"/>
  <c r="E207" i="1"/>
  <c r="E193" i="1" s="1"/>
  <c r="E192" i="1" s="1"/>
  <c r="E183" i="1" s="1"/>
  <c r="D135" i="1"/>
  <c r="E155" i="1"/>
  <c r="E150" i="1" s="1"/>
  <c r="F135" i="1"/>
  <c r="F116" i="1" s="1"/>
  <c r="D193" i="1"/>
  <c r="D192" i="1" s="1"/>
  <c r="D183" i="1" s="1"/>
  <c r="F89" i="1"/>
  <c r="D54" i="1"/>
  <c r="D49" i="1" s="1"/>
  <c r="F98" i="1"/>
  <c r="E118" i="1"/>
  <c r="E117" i="1" s="1"/>
  <c r="H22" i="3"/>
  <c r="H21" i="3" s="1"/>
  <c r="J12" i="3"/>
  <c r="E12" i="3"/>
  <c r="F36" i="3"/>
  <c r="K36" i="3" s="1"/>
  <c r="I12" i="3"/>
  <c r="D12" i="3"/>
  <c r="G15" i="3"/>
  <c r="H45" i="3"/>
  <c r="F45" i="3" s="1"/>
  <c r="K45" i="3" s="1"/>
  <c r="H18" i="3"/>
  <c r="H12" i="3" s="1"/>
  <c r="G23" i="3"/>
  <c r="H36" i="3"/>
  <c r="G49" i="2"/>
  <c r="F50" i="2"/>
  <c r="K50" i="2" s="1"/>
  <c r="I33" i="2"/>
  <c r="D33" i="2"/>
  <c r="D14" i="2" s="1"/>
  <c r="D13" i="2" s="1"/>
  <c r="D12" i="2" s="1"/>
  <c r="J53" i="2"/>
  <c r="E53" i="2"/>
  <c r="E48" i="2" s="1"/>
  <c r="J48" i="2"/>
  <c r="H33" i="2"/>
  <c r="H14" i="2" s="1"/>
  <c r="H13" i="2" s="1"/>
  <c r="H12" i="2" s="1"/>
  <c r="I53" i="2"/>
  <c r="I48" i="2" s="1"/>
  <c r="D53" i="2"/>
  <c r="D48" i="2" s="1"/>
  <c r="H53" i="2"/>
  <c r="H48" i="2"/>
  <c r="J33" i="2"/>
  <c r="J14" i="2" s="1"/>
  <c r="J13" i="2" s="1"/>
  <c r="J12" i="2" s="1"/>
  <c r="E33" i="2"/>
  <c r="E14" i="2" s="1"/>
  <c r="E13" i="2" s="1"/>
  <c r="E12" i="2" s="1"/>
  <c r="I14" i="2"/>
  <c r="G67" i="2"/>
  <c r="G33" i="2"/>
  <c r="F33" i="2" s="1"/>
  <c r="K33" i="2" s="1"/>
  <c r="G16" i="2"/>
  <c r="F51" i="2"/>
  <c r="K51" i="2" s="1"/>
  <c r="G57" i="2"/>
  <c r="F57" i="2" s="1"/>
  <c r="K57" i="2" s="1"/>
  <c r="G53" i="2"/>
  <c r="F53" i="2" s="1"/>
  <c r="K53" i="2" s="1"/>
  <c r="G45" i="2"/>
  <c r="F45" i="2" s="1"/>
  <c r="K45" i="2" s="1"/>
  <c r="G39" i="2"/>
  <c r="F39" i="2" s="1"/>
  <c r="K39" i="2" s="1"/>
  <c r="G23" i="2"/>
  <c r="F72" i="1"/>
  <c r="F71" i="1" s="1"/>
  <c r="F70" i="1" s="1"/>
  <c r="D72" i="1"/>
  <c r="F54" i="1"/>
  <c r="F49" i="1" s="1"/>
  <c r="E49" i="1"/>
  <c r="F24" i="1"/>
  <c r="F23" i="1" s="1"/>
  <c r="D24" i="1"/>
  <c r="D23" i="1" s="1"/>
  <c r="F34" i="1"/>
  <c r="E34" i="1"/>
  <c r="D34" i="1"/>
  <c r="F17" i="1"/>
  <c r="F16" i="1" s="1"/>
  <c r="E17" i="1"/>
  <c r="E16" i="1" s="1"/>
  <c r="E15" i="1" s="1"/>
  <c r="E14" i="1" s="1"/>
  <c r="E72" i="1"/>
  <c r="D17" i="1"/>
  <c r="D16" i="1" s="1"/>
  <c r="E71" i="1" l="1"/>
  <c r="E70" i="1" s="1"/>
  <c r="F15" i="1"/>
  <c r="F14" i="1" s="1"/>
  <c r="D71" i="1"/>
  <c r="D70" i="1" s="1"/>
  <c r="E116" i="1"/>
  <c r="E115" i="1" s="1"/>
  <c r="E114" i="1" s="1"/>
  <c r="D115" i="1"/>
  <c r="D114" i="1" s="1"/>
  <c r="F115" i="1"/>
  <c r="F114" i="1" s="1"/>
  <c r="F18" i="3"/>
  <c r="K18" i="3" s="1"/>
  <c r="F15" i="3"/>
  <c r="K15" i="3" s="1"/>
  <c r="G14" i="3"/>
  <c r="G22" i="3"/>
  <c r="F23" i="3"/>
  <c r="K23" i="3" s="1"/>
  <c r="F23" i="2"/>
  <c r="K23" i="2" s="1"/>
  <c r="G22" i="2"/>
  <c r="F22" i="2" s="1"/>
  <c r="K22" i="2" s="1"/>
  <c r="F67" i="2"/>
  <c r="K67" i="2" s="1"/>
  <c r="G66" i="2"/>
  <c r="F66" i="2" s="1"/>
  <c r="K66" i="2" s="1"/>
  <c r="G15" i="2"/>
  <c r="F16" i="2"/>
  <c r="K16" i="2" s="1"/>
  <c r="I13" i="2"/>
  <c r="I12" i="2" s="1"/>
  <c r="G48" i="2"/>
  <c r="F48" i="2" s="1"/>
  <c r="K48" i="2" s="1"/>
  <c r="F49" i="2"/>
  <c r="K49" i="2" s="1"/>
  <c r="D15" i="1"/>
  <c r="D14" i="1" s="1"/>
  <c r="E12" i="1"/>
  <c r="E13" i="1"/>
  <c r="G21" i="3" l="1"/>
  <c r="F21" i="3" s="1"/>
  <c r="K21" i="3" s="1"/>
  <c r="F22" i="3"/>
  <c r="K22" i="3" s="1"/>
  <c r="F14" i="3"/>
  <c r="K14" i="3" s="1"/>
  <c r="G13" i="3"/>
  <c r="G14" i="2"/>
  <c r="F15" i="2"/>
  <c r="K15" i="2" s="1"/>
  <c r="D12" i="1"/>
  <c r="D13" i="1"/>
  <c r="F12" i="1"/>
  <c r="F13" i="1"/>
  <c r="F13" i="3" l="1"/>
  <c r="K13" i="3" s="1"/>
  <c r="G12" i="3"/>
  <c r="F12" i="3" s="1"/>
  <c r="K12" i="3" s="1"/>
  <c r="G13" i="2"/>
  <c r="F14" i="2"/>
  <c r="K14" i="2" s="1"/>
  <c r="F13" i="2" l="1"/>
  <c r="K13" i="2" s="1"/>
  <c r="G12" i="2"/>
  <c r="F12" i="2" s="1"/>
  <c r="K12" i="2" s="1"/>
</calcChain>
</file>

<file path=xl/sharedStrings.xml><?xml version="1.0" encoding="utf-8"?>
<sst xmlns="http://schemas.openxmlformats.org/spreadsheetml/2006/main" count="962" uniqueCount="359">
  <si>
    <t>CONSOLIDAT</t>
  </si>
  <si>
    <t>CUI: 4842400</t>
  </si>
  <si>
    <t xml:space="preserve"> Anexa 12</t>
  </si>
  <si>
    <t>Cont de executie - Venituri - Bugetul local</t>
  </si>
  <si>
    <t>Trimestrul: 1, Anul: 2026</t>
  </si>
  <si>
    <t>Denumirea indicatorilor</t>
  </si>
  <si>
    <t>A</t>
  </si>
  <si>
    <t>Cod indicator</t>
  </si>
  <si>
    <t>B</t>
  </si>
  <si>
    <t>Prevederi bugetare anuale aprobate la finele perioadei de raportare</t>
  </si>
  <si>
    <t>Prevederi bugetare trimestriale cumulate</t>
  </si>
  <si>
    <t>Drepturi constatate</t>
  </si>
  <si>
    <t>Total, din care:</t>
  </si>
  <si>
    <t>3=4+5</t>
  </si>
  <si>
    <t>din anii precedenţi</t>
  </si>
  <si>
    <t>din anul  curent</t>
  </si>
  <si>
    <t>Încasări realizate</t>
  </si>
  <si>
    <t>Stingeri pe alte căi decât încasări</t>
  </si>
  <si>
    <t>Drepturi constatate de încasat</t>
  </si>
  <si>
    <t>8=3-6-7</t>
  </si>
  <si>
    <t>1</t>
  </si>
  <si>
    <t>TOTAL VENITURI  (cod 00.02+00.15+00.16+00.17+45.02+46.02+48.02)</t>
  </si>
  <si>
    <t>00.01</t>
  </si>
  <si>
    <t>2</t>
  </si>
  <si>
    <t>VENITURI PROPRII   (cod 00.02-11.02-37.02+00.15)</t>
  </si>
  <si>
    <t>49.90</t>
  </si>
  <si>
    <t>3</t>
  </si>
  <si>
    <t>I.  VENITURI CURENTE (cod 00.03+00.12)</t>
  </si>
  <si>
    <t>00.02</t>
  </si>
  <si>
    <t>4</t>
  </si>
  <si>
    <t>A. VENITURI FISCALE (cod 00.04+00.09+00.10+00.11)</t>
  </si>
  <si>
    <t>00.03</t>
  </si>
  <si>
    <t>5</t>
  </si>
  <si>
    <t>A1.  IMPOZIT  PE VENIT, PROFIT SI CASTIGURI DIN CAPITAL (cod 00.05+00.06+00.07)</t>
  </si>
  <si>
    <t>00.04</t>
  </si>
  <si>
    <t>9</t>
  </si>
  <si>
    <t>A1.2.  IMPOZIT PE VENIT, PROFIT,  SI CASTIGURI DIN CAPITAL DE LA PERSOANE FIZICE (cod 03.02+04.02)</t>
  </si>
  <si>
    <t>00.06</t>
  </si>
  <si>
    <t>10</t>
  </si>
  <si>
    <t>Impozit pe venit (cod 03.02.17+03.02.18)</t>
  </si>
  <si>
    <t>03.02</t>
  </si>
  <si>
    <t>12</t>
  </si>
  <si>
    <t>Impozitul pe veniturile din transferul proprietatilor imobiliare din patrimoniul personal</t>
  </si>
  <si>
    <t>03.02.18</t>
  </si>
  <si>
    <t>13</t>
  </si>
  <si>
    <t>Cote si sume defalcate din impozitul pe venit (cod 04.02.01+04.02.04+04.02.05+04.02.06)</t>
  </si>
  <si>
    <t>04.02</t>
  </si>
  <si>
    <t>14</t>
  </si>
  <si>
    <t>Cote defalcate din impozitul pe venit</t>
  </si>
  <si>
    <t>04.02.01</t>
  </si>
  <si>
    <t>16</t>
  </si>
  <si>
    <t>Sume repartizate din Fondul la dispozitia Consiliului Judetean</t>
  </si>
  <si>
    <t>04.02.05</t>
  </si>
  <si>
    <t>22</t>
  </si>
  <si>
    <t>A3.  IMPOZITE SI TAXE PE PROPRIETATE (cod 07.02)</t>
  </si>
  <si>
    <t>00.09</t>
  </si>
  <si>
    <t>23</t>
  </si>
  <si>
    <t>Impozite si  taxe pe proprietate (cod 07.02.01+07.02.02+07.02.03+07.02.50)</t>
  </si>
  <si>
    <t>07.02</t>
  </si>
  <si>
    <t>24</t>
  </si>
  <si>
    <t>Impozit si taxa pe cladiri  (cod 07.02.01.01+07.02.01.02)</t>
  </si>
  <si>
    <t>07.02.01</t>
  </si>
  <si>
    <t>25</t>
  </si>
  <si>
    <t>Impozit si taxa pe cladiri de la persoane fizice *)</t>
  </si>
  <si>
    <t>07.02.01.01</t>
  </si>
  <si>
    <t>26</t>
  </si>
  <si>
    <t>Impozit si taxa pe cladiri de la persoane juridice</t>
  </si>
  <si>
    <t>07.02.01.02</t>
  </si>
  <si>
    <t>27</t>
  </si>
  <si>
    <t>Impozit si taxa pe teren (cod 07.02.02.01+07.02.02.02+07.02.02.03)</t>
  </si>
  <si>
    <t>07.02.02</t>
  </si>
  <si>
    <t>28</t>
  </si>
  <si>
    <t>Impozitul si taxa pe teren de la persoane fizice *)</t>
  </si>
  <si>
    <t>07.02.02.01</t>
  </si>
  <si>
    <t>29</t>
  </si>
  <si>
    <t>Impozitul si taxa pe teren de la persoane juridice *)</t>
  </si>
  <si>
    <t>07.02.02.02</t>
  </si>
  <si>
    <t>30</t>
  </si>
  <si>
    <t xml:space="preserve">Impozitul pe terenul din extravilan   *) </t>
  </si>
  <si>
    <t>07.02.02.03</t>
  </si>
  <si>
    <t>31</t>
  </si>
  <si>
    <t xml:space="preserve">Taxe judiciare de timbru si alte taxe de timbru </t>
  </si>
  <si>
    <t>07.02.03</t>
  </si>
  <si>
    <t>32</t>
  </si>
  <si>
    <t xml:space="preserve">Alte impozite si taxe  pe proprietate </t>
  </si>
  <si>
    <t>07.02.50</t>
  </si>
  <si>
    <t>33</t>
  </si>
  <si>
    <t>A4.  IMPOZITE SI TAXE PE BUNURI SI SERVICII   (cod 11.02+12.02+15.02+16.02)</t>
  </si>
  <si>
    <t>00.10</t>
  </si>
  <si>
    <t>34</t>
  </si>
  <si>
    <t>Sume defalcate din TVA (cod 11.02.01+11.02.02+11.02.05+11.02.06)</t>
  </si>
  <si>
    <t>11.02</t>
  </si>
  <si>
    <t>36</t>
  </si>
  <si>
    <t>Sume defalcate din taxa pe valoarea adaugata pentru finantarea cheltuielilor descentralizate la nivelul comunelor, oraselor, municipiilor, sectoarelor si Municipiului Bucuresti</t>
  </si>
  <si>
    <t>11.02.02</t>
  </si>
  <si>
    <t>39</t>
  </si>
  <si>
    <t>Sume defalcate din taxa pe valoarea adaugata pentru echilibrarea bugetelor locale</t>
  </si>
  <si>
    <t>11.02.06</t>
  </si>
  <si>
    <t>45</t>
  </si>
  <si>
    <t>Taxe pe servicii specifice (cod 15.02.01+15.02.50)</t>
  </si>
  <si>
    <t>15.02</t>
  </si>
  <si>
    <t>46</t>
  </si>
  <si>
    <t>Impozit pe spectacole</t>
  </si>
  <si>
    <t>15.02.01</t>
  </si>
  <si>
    <t>48</t>
  </si>
  <si>
    <t>Taxe pe utilizarea bunurilor, autorizarea utilizarii bunurilor sau pe desfasurarea de activitati (cod 16.02.02+16.02.03+16.02.50)</t>
  </si>
  <si>
    <t>16.02</t>
  </si>
  <si>
    <t>49</t>
  </si>
  <si>
    <t>Impozit pe mijloacele de transport  (cod 16.02.02.01+16.02.02.02)</t>
  </si>
  <si>
    <t>16.02.02</t>
  </si>
  <si>
    <t>50</t>
  </si>
  <si>
    <t>Taxa asupra mijloacelor de transport detinute de persoane fizice *)</t>
  </si>
  <si>
    <t>16.02.02.01</t>
  </si>
  <si>
    <t>51</t>
  </si>
  <si>
    <t>Taxa asupra mijloacelor de transport detinute de persoane juridice *)</t>
  </si>
  <si>
    <t>16.02.02.02</t>
  </si>
  <si>
    <t>52</t>
  </si>
  <si>
    <t>Taxe si tarife pentru eliberarea de licente si autorizatii de functionare</t>
  </si>
  <si>
    <t>16.02.03</t>
  </si>
  <si>
    <t>53</t>
  </si>
  <si>
    <t>Alte taxe pe utilizarea bunurilor, autorizarea utilizarii bunurilor sau pe desfasurare de activitati</t>
  </si>
  <si>
    <t>16.02.50</t>
  </si>
  <si>
    <t>54</t>
  </si>
  <si>
    <t>A6.  ALTE IMPOZITE SI  TAXE  FISCALE (cod 18.02)</t>
  </si>
  <si>
    <t>00.11</t>
  </si>
  <si>
    <t>55</t>
  </si>
  <si>
    <t>Alte impozite si taxe fiscale (cod 18.02.50)</t>
  </si>
  <si>
    <t>18.02</t>
  </si>
  <si>
    <t>56</t>
  </si>
  <si>
    <t>Alte impozite si taxe</t>
  </si>
  <si>
    <t>18.02.50</t>
  </si>
  <si>
    <t>57</t>
  </si>
  <si>
    <t>C.   VENITURI NEFISCALE (cod 00.13+00.14)</t>
  </si>
  <si>
    <t>00.12</t>
  </si>
  <si>
    <t>58</t>
  </si>
  <si>
    <t>C1.  VENITURI DIN PROPRIETATE  (cod 30.02+31.02)</t>
  </si>
  <si>
    <t>00.13</t>
  </si>
  <si>
    <t>59</t>
  </si>
  <si>
    <t>Venituri din proprietate (cod 30.02.01+30.02.05+30.02.08+30.02.50)</t>
  </si>
  <si>
    <t>30.02</t>
  </si>
  <si>
    <t>62</t>
  </si>
  <si>
    <t>Venituri din concesiuni si inchirieri</t>
  </si>
  <si>
    <t>30.02.05</t>
  </si>
  <si>
    <t>66</t>
  </si>
  <si>
    <t>Alte venituri din concesiuni si inchirieri de catre institutiile publice</t>
  </si>
  <si>
    <t>30.02.05.30</t>
  </si>
  <si>
    <t>73</t>
  </si>
  <si>
    <t>C2.  VANZARI DE BUNURI SI SERVICII (cod 33.02+34.02+35.02+36.02+37.02)</t>
  </si>
  <si>
    <t>00.14</t>
  </si>
  <si>
    <t>74</t>
  </si>
  <si>
    <t>Venituri din prestari de servicii si alte activitati (cod 33.02.08+33.02.10+33.02.12+33.02.24+33.02.27+33.02.28+33.02.50)</t>
  </si>
  <si>
    <t>33.02</t>
  </si>
  <si>
    <t>75</t>
  </si>
  <si>
    <t>Venituri din prestari de servicii</t>
  </si>
  <si>
    <t>33.02.08</t>
  </si>
  <si>
    <t>84</t>
  </si>
  <si>
    <t>Alte venituri din prestari de servicii si alte activitati</t>
  </si>
  <si>
    <t>33.02.50</t>
  </si>
  <si>
    <t>88</t>
  </si>
  <si>
    <t>Amenzi, penalitati si confiscari (cod 35.02.01 la 35.02.03+35.02.50)</t>
  </si>
  <si>
    <t>35.02</t>
  </si>
  <si>
    <t>89</t>
  </si>
  <si>
    <t>Venituri din amenzi si alte sanctiuni aplicate potrivit dispozitiilor legale</t>
  </si>
  <si>
    <t>35.02.01</t>
  </si>
  <si>
    <t>90</t>
  </si>
  <si>
    <t>Venituri din amenzi şi alte sancţiuni aplicate de către alte instituţii de specialitate</t>
  </si>
  <si>
    <t>35.02.01.02</t>
  </si>
  <si>
    <t>94</t>
  </si>
  <si>
    <t>Alte amenzi, penalitati si confiscari</t>
  </si>
  <si>
    <t>35.02.50</t>
  </si>
  <si>
    <t>95</t>
  </si>
  <si>
    <t>Diverse venituri (cod 36.02.01+36.02.05+36.02.06+36.02.07+36.02.11+36.02.50)</t>
  </si>
  <si>
    <t>36.02</t>
  </si>
  <si>
    <t>99</t>
  </si>
  <si>
    <t>Taxe speciale</t>
  </si>
  <si>
    <t>36.02.06</t>
  </si>
  <si>
    <t>110</t>
  </si>
  <si>
    <t>Alte venituri</t>
  </si>
  <si>
    <t>36.02.50</t>
  </si>
  <si>
    <t>113</t>
  </si>
  <si>
    <t>Vărsăminte din secţiunea de funcţionare pentru finanţarea secţiunii de dezvoltare a bugetului local (cu semnul minus)</t>
  </si>
  <si>
    <t>37.02.03</t>
  </si>
  <si>
    <t>114</t>
  </si>
  <si>
    <t>Vărsăminte din secţiunea de funcţionare</t>
  </si>
  <si>
    <t>37.02.04</t>
  </si>
  <si>
    <t>117</t>
  </si>
  <si>
    <t>II. VENITURI DIN CAPITAL (cod 39.02)</t>
  </si>
  <si>
    <t>00.15</t>
  </si>
  <si>
    <t>118</t>
  </si>
  <si>
    <t>Venituri din valorificarea unor bunuri  (cod 39.02.01+39.02.03+39.02.04+39.02.07+39.02.10)</t>
  </si>
  <si>
    <t>39.02</t>
  </si>
  <si>
    <t>122</t>
  </si>
  <si>
    <t>Venituri din vanzarea unor bunuri apartinand domeniului privat</t>
  </si>
  <si>
    <t>39.02.07</t>
  </si>
  <si>
    <t>140</t>
  </si>
  <si>
    <t>IV.  SUBVENTII (cod 00.18)</t>
  </si>
  <si>
    <t>00.17</t>
  </si>
  <si>
    <t>141</t>
  </si>
  <si>
    <t>SUBVENTII DE LA ALTE NIVELE ALE ADMINISTRATIEI PUBLICE (cod 42.02+43.02)</t>
  </si>
  <si>
    <t>00.18</t>
  </si>
  <si>
    <t>142</t>
  </si>
  <si>
    <t xml:space="preserve">Subvenţii de la bugetul de stat (cod 42.02.01+42.02.05+ 42.02.10+42.02.12 la 42.02.21+42.02.28+ 42.02.29+42.02.32 la 42.02.36+42.02.40 la 42.02.42+ 42.02.44 la 42.02.46+42.02.51+42.02.52+ 42.02.54+42.02.55+ 42.02.62+42.02.63+42.02.64+42.02.65+42.02.66+42.02.67+42.02.69+42.02.73+42.02.79+42.02.80+42.02.81+42.02.82+42.02.84) </t>
  </si>
  <si>
    <t>42.02</t>
  </si>
  <si>
    <t>179</t>
  </si>
  <si>
    <t>Subventii pentru acordarea ajutorului pentru incalzirea locuintei si a suplimentului de energie alocate pentru consumul de combustibili solizi si/sau petrolieri</t>
  </si>
  <si>
    <t>42.02.34</t>
  </si>
  <si>
    <t>203</t>
  </si>
  <si>
    <t>Finantarea programelor nationale de dezvoltare locala</t>
  </si>
  <si>
    <t>42.02.65</t>
  </si>
  <si>
    <t>204</t>
  </si>
  <si>
    <t>Subvenţii din bugetul de stat  alocate conform contractelor încheiate cu direcţiile de sănătate publică</t>
  </si>
  <si>
    <t>42.02.66</t>
  </si>
  <si>
    <t>216</t>
  </si>
  <si>
    <t>Subvenţii de la bugetul de stat către bugetele locale pentru decontarea serviciilor aferente măsurilor de prevenire şi combatere a atacurilor exemplarelor de urs brun</t>
  </si>
  <si>
    <t>42.02.86</t>
  </si>
  <si>
    <t>217</t>
  </si>
  <si>
    <t>Subventii de la bugetul de stat catre bugetele locale pentru Programul national de investitii  Anghel Saligny</t>
  </si>
  <si>
    <t>42.02.87</t>
  </si>
  <si>
    <t>218</t>
  </si>
  <si>
    <t>Alocări de sume din PNRR aferente asistenţei financiare nerambursabile ( cod 42.02.88 01 la 42.02.88.03)</t>
  </si>
  <si>
    <t>42.02.88</t>
  </si>
  <si>
    <t>219</t>
  </si>
  <si>
    <t>Fonduri europene nerambursabile</t>
  </si>
  <si>
    <t>42.02.88.01</t>
  </si>
  <si>
    <t>220</t>
  </si>
  <si>
    <t>Finantare publica naţionala</t>
  </si>
  <si>
    <t>42.02.88.02</t>
  </si>
  <si>
    <t>221</t>
  </si>
  <si>
    <t>Sume aferente TVA</t>
  </si>
  <si>
    <t>42.02.88.03</t>
  </si>
  <si>
    <t>222</t>
  </si>
  <si>
    <t>Sume dazangajate asociate jaloanelor şi ţintelor din PNNR</t>
  </si>
  <si>
    <t>42.02.88.04</t>
  </si>
  <si>
    <t>223</t>
  </si>
  <si>
    <t>Alocări de sume din PNRR aferente componentei împrumuturi ( cod 42.02.89.01 la 42.02.89.03)</t>
  </si>
  <si>
    <t>42.02.89</t>
  </si>
  <si>
    <t>224</t>
  </si>
  <si>
    <t>Fonduri din împrumut rambursabil</t>
  </si>
  <si>
    <t>42.02.89.01</t>
  </si>
  <si>
    <t>226</t>
  </si>
  <si>
    <t>42.02.89.03</t>
  </si>
  <si>
    <t>235</t>
  </si>
  <si>
    <t>Subvenţii de la bugetul de stat necesare susţinerii derulării proiectelor finanţate din fonduri externe nerambursabile (FEN) postaderare, aferete perioadei de programare 2021-2027</t>
  </si>
  <si>
    <t>42.02.93</t>
  </si>
  <si>
    <t>237</t>
  </si>
  <si>
    <t>Subvenţii de la bugetul de stat către bugetele locale necesare susţinerii derulării proiectelor finanţate din FEN postaderare, aferente perioadei de programare 2021-2027</t>
  </si>
  <si>
    <t>42.02.93.03</t>
  </si>
  <si>
    <t>239</t>
  </si>
  <si>
    <t>Sume aferente compensaţiilor acordate proprietarilor de păduri</t>
  </si>
  <si>
    <t>42.02.97</t>
  </si>
  <si>
    <t>240</t>
  </si>
  <si>
    <t>Subventii de la alte administratii (cod. 43.02.01+43.02.04+43.02.07+43.02.08+43.02.20+43.02.21)</t>
  </si>
  <si>
    <t>43.02</t>
  </si>
  <si>
    <t>257</t>
  </si>
  <si>
    <t>Sume alocate din sumele obţinute în urma scoaterii la licitaţie a certificatelor de emisii de gaze cu efect de seră pentru finanţarea proiectelor de investiţii</t>
  </si>
  <si>
    <t>43.02.44</t>
  </si>
  <si>
    <t>258</t>
  </si>
  <si>
    <t>Sume aferente investitiilor din Fondul pentru modernizare</t>
  </si>
  <si>
    <t>43.02.47</t>
  </si>
  <si>
    <t>259</t>
  </si>
  <si>
    <t>Sume alocate din PNRR aferente componentei înprumuturi</t>
  </si>
  <si>
    <t>43.02.48</t>
  </si>
  <si>
    <t>260</t>
  </si>
  <si>
    <t xml:space="preserve">  Fonduri din împrumut rambursabil</t>
  </si>
  <si>
    <t>43.02.48.01</t>
  </si>
  <si>
    <t>262</t>
  </si>
  <si>
    <t xml:space="preserve">  Sume aferente TVA</t>
  </si>
  <si>
    <t>43.02.48.03</t>
  </si>
  <si>
    <t>263</t>
  </si>
  <si>
    <t>Sume alocate din PNRR aferente asistenţei financiare nerambursabile</t>
  </si>
  <si>
    <t>43.02.49</t>
  </si>
  <si>
    <t>264</t>
  </si>
  <si>
    <t xml:space="preserve">  Fonduri europene nerambursabile</t>
  </si>
  <si>
    <t>43.02.49.01</t>
  </si>
  <si>
    <t>266</t>
  </si>
  <si>
    <t>43.02.49.03</t>
  </si>
  <si>
    <t>270</t>
  </si>
  <si>
    <t>Sume FEN postaderare in contul platilor efectuate si prefinantari (cod 45.02.01 la 45.02.05 +45.02.07+45.02.08+45.02.15+45.02.16)</t>
  </si>
  <si>
    <t>45.02</t>
  </si>
  <si>
    <t>341</t>
  </si>
  <si>
    <t xml:space="preserve">Fondul European de Dezvoltare Regională (FEDR), aferent cadrului financiar 2021-2027 </t>
  </si>
  <si>
    <t>45.02.48</t>
  </si>
  <si>
    <t>342</t>
  </si>
  <si>
    <t>Sume primite în contul plăţilor efectuate în anul curent</t>
  </si>
  <si>
    <t>45.02.48.01</t>
  </si>
  <si>
    <t>344</t>
  </si>
  <si>
    <t>Prefinanţare</t>
  </si>
  <si>
    <t>45.02.48.03</t>
  </si>
  <si>
    <t>345</t>
  </si>
  <si>
    <t>Fondul Social European Plus (FSE+), aferent cadrului financiar 2021-2027</t>
  </si>
  <si>
    <t>45.02.49</t>
  </si>
  <si>
    <t>346</t>
  </si>
  <si>
    <t>45.02.49.01</t>
  </si>
  <si>
    <t>PRIMAR</t>
  </si>
  <si>
    <t>NEGURĂ MIHĂIŢĂ</t>
  </si>
  <si>
    <t>DIRECTOR EXECUTIV</t>
  </si>
  <si>
    <t>FLORESCU IULIANA</t>
  </si>
  <si>
    <t/>
  </si>
  <si>
    <t>Cont de executie - Venituri - Bugetul local - sectiunea functionare</t>
  </si>
  <si>
    <t>VENITURILE SECŢIUNII DE FUNCŢIONARE - TOTAL</t>
  </si>
  <si>
    <t>8</t>
  </si>
  <si>
    <t>11</t>
  </si>
  <si>
    <t>15</t>
  </si>
  <si>
    <t>21</t>
  </si>
  <si>
    <t>35</t>
  </si>
  <si>
    <t>38</t>
  </si>
  <si>
    <t>43</t>
  </si>
  <si>
    <t>44</t>
  </si>
  <si>
    <t>47</t>
  </si>
  <si>
    <t>60</t>
  </si>
  <si>
    <t>64</t>
  </si>
  <si>
    <t>71</t>
  </si>
  <si>
    <t>72</t>
  </si>
  <si>
    <t>82</t>
  </si>
  <si>
    <t>86</t>
  </si>
  <si>
    <t>87</t>
  </si>
  <si>
    <t>92</t>
  </si>
  <si>
    <t>93</t>
  </si>
  <si>
    <t>97</t>
  </si>
  <si>
    <t>102</t>
  </si>
  <si>
    <t>103</t>
  </si>
  <si>
    <t>Transferuri voluntare,  altele decat subventiile (cod 37.02.01+37.02.50)</t>
  </si>
  <si>
    <t>37.02</t>
  </si>
  <si>
    <t>105</t>
  </si>
  <si>
    <t>119</t>
  </si>
  <si>
    <t>120</t>
  </si>
  <si>
    <t>124</t>
  </si>
  <si>
    <t>139</t>
  </si>
  <si>
    <t>146</t>
  </si>
  <si>
    <t>148</t>
  </si>
  <si>
    <t>Cont de executie - Venituri - Bugetul local - sectiunea dezvoltare</t>
  </si>
  <si>
    <t>VENITURILE SECŢIUNII DE DEZVOLTARE - TOTAL</t>
  </si>
  <si>
    <t>7</t>
  </si>
  <si>
    <t>17</t>
  </si>
  <si>
    <t>18</t>
  </si>
  <si>
    <t>20</t>
  </si>
  <si>
    <t>37</t>
  </si>
  <si>
    <t>83</t>
  </si>
  <si>
    <t>91</t>
  </si>
  <si>
    <t>96</t>
  </si>
  <si>
    <t>108</t>
  </si>
  <si>
    <t>111</t>
  </si>
  <si>
    <t>123</t>
  </si>
  <si>
    <t>126</t>
  </si>
  <si>
    <t>130</t>
  </si>
  <si>
    <t>201</t>
  </si>
  <si>
    <t>202</t>
  </si>
  <si>
    <t>205</t>
  </si>
  <si>
    <t>206</t>
  </si>
  <si>
    <t>CONSILIUL LOCAL</t>
  </si>
  <si>
    <t>MUNICIPIUL CÂMPULUNG MOLDOVENESC                                                     ANEXA NR. 1 LA HCL NR. _____/2026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</si>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</sst>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4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center" vertical="center" wrapText="1" shrinkToFit="1"/>
    </xf>
    <xf numFmtId="49" fontId="7" fillId="0" borderId="0" xfId="0" applyNumberFormat="1" applyFont="1" applyAlignment="1">
      <alignment horizontal="center" vertical="center" wrapText="1" shrinkToFit="1"/>
    </xf>
    <xf numFmtId="49" fontId="7" fillId="0" borderId="0" xfId="0" applyNumberFormat="1" applyFont="1" applyAlignment="1">
      <alignment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1483-6B8F-487F-8B93-87A9FFA390B2}">
  <dimension ref="A1:O233"/>
  <sheetViews>
    <sheetView tabSelected="1" topLeftCell="A211" workbookViewId="0">
      <selection activeCell="C227" sqref="C227"/>
    </sheetView>
  </sheetViews>
  <sheetFormatPr defaultRowHeight="15" x14ac:dyDescent="0.25"/>
  <cols>
    <col min="1" max="1" width="4.5703125" customWidth="1"/>
    <col min="2" max="2" width="40.85546875" customWidth="1"/>
    <col min="3" max="3" width="10.85546875" customWidth="1"/>
    <col min="4" max="4" width="14.28515625" customWidth="1"/>
    <col min="5" max="5" width="13.7109375" customWidth="1"/>
    <col min="6" max="6" width="13.140625" customWidth="1"/>
  </cols>
  <sheetData>
    <row r="1" spans="1:11" x14ac:dyDescent="0.25">
      <c r="A1" s="11" t="s">
        <v>350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1" t="s">
        <v>349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30" customHeight="1" x14ac:dyDescent="0.25">
      <c r="A4" s="14" t="s">
        <v>3</v>
      </c>
      <c r="B4" s="14"/>
      <c r="C4" s="14"/>
      <c r="D4" s="14"/>
      <c r="E4" s="14"/>
      <c r="F4" s="14"/>
      <c r="G4" s="15"/>
      <c r="H4" s="15"/>
      <c r="I4" s="15"/>
      <c r="J4" s="15"/>
      <c r="K4" s="15"/>
    </row>
    <row r="5" spans="1:11" x14ac:dyDescent="0.25">
      <c r="A5" s="11" t="s">
        <v>4</v>
      </c>
      <c r="B5" s="11"/>
      <c r="C5" s="11"/>
      <c r="D5" s="11"/>
      <c r="E5" s="11"/>
      <c r="F5" s="11"/>
    </row>
    <row r="6" spans="1:11" ht="15.75" thickBot="1" x14ac:dyDescent="0.3"/>
    <row r="7" spans="1:11" s="2" customFormat="1" ht="15.75" thickBot="1" x14ac:dyDescent="0.3">
      <c r="A7" s="10" t="s">
        <v>5</v>
      </c>
      <c r="B7" s="10"/>
      <c r="C7" s="10" t="s">
        <v>7</v>
      </c>
      <c r="D7" s="10" t="s">
        <v>9</v>
      </c>
      <c r="E7" s="10" t="s">
        <v>10</v>
      </c>
      <c r="F7" s="10" t="s">
        <v>16</v>
      </c>
    </row>
    <row r="8" spans="1:11" s="2" customFormat="1" ht="15.75" thickBot="1" x14ac:dyDescent="0.3">
      <c r="A8" s="10"/>
      <c r="B8" s="10"/>
      <c r="C8" s="10"/>
      <c r="D8" s="10"/>
      <c r="E8" s="10"/>
      <c r="F8" s="10"/>
    </row>
    <row r="9" spans="1:11" s="2" customFormat="1" ht="15.75" thickBot="1" x14ac:dyDescent="0.3">
      <c r="A9" s="10"/>
      <c r="B9" s="10"/>
      <c r="C9" s="10"/>
      <c r="D9" s="10"/>
      <c r="E9" s="10"/>
      <c r="F9" s="10"/>
    </row>
    <row r="10" spans="1:11" s="2" customFormat="1" ht="15.75" thickBot="1" x14ac:dyDescent="0.3">
      <c r="A10" s="10"/>
      <c r="B10" s="10"/>
      <c r="C10" s="10"/>
      <c r="D10" s="10"/>
      <c r="E10" s="10"/>
      <c r="F10" s="10"/>
    </row>
    <row r="11" spans="1:11" s="2" customFormat="1" ht="15.75" thickBot="1" x14ac:dyDescent="0.3">
      <c r="A11" s="10" t="s">
        <v>6</v>
      </c>
      <c r="B11" s="10"/>
      <c r="C11" s="1" t="s">
        <v>8</v>
      </c>
      <c r="D11" s="1">
        <v>1</v>
      </c>
      <c r="E11" s="1">
        <v>2</v>
      </c>
      <c r="F11" s="1">
        <v>6</v>
      </c>
    </row>
    <row r="12" spans="1:11" s="2" customFormat="1" ht="33" x14ac:dyDescent="0.25">
      <c r="A12" s="5" t="s">
        <v>20</v>
      </c>
      <c r="B12" s="5" t="s">
        <v>21</v>
      </c>
      <c r="C12" s="5" t="s">
        <v>22</v>
      </c>
      <c r="D12" s="6">
        <f>D14+D67+D70+D98</f>
        <v>157863370</v>
      </c>
      <c r="E12" s="6">
        <f>E14+E67+E70+E98</f>
        <v>21356370</v>
      </c>
      <c r="F12" s="6">
        <f>F14+F67+F70+F98</f>
        <v>22024028</v>
      </c>
    </row>
    <row r="13" spans="1:11" s="2" customFormat="1" ht="22.5" x14ac:dyDescent="0.25">
      <c r="A13" s="5" t="s">
        <v>23</v>
      </c>
      <c r="B13" s="5" t="s">
        <v>24</v>
      </c>
      <c r="C13" s="5" t="s">
        <v>25</v>
      </c>
      <c r="D13" s="6">
        <f>D14-D35+D67</f>
        <v>43070370</v>
      </c>
      <c r="E13" s="6">
        <f>E14-E35+E67</f>
        <v>15118880</v>
      </c>
      <c r="F13" s="6">
        <f>F14-F35+F67</f>
        <v>15547562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D15+D49</f>
        <v>58739370</v>
      </c>
      <c r="E14" s="6">
        <f>E15+E49</f>
        <v>17749420</v>
      </c>
      <c r="F14" s="6">
        <f>F15+F49</f>
        <v>18135689</v>
      </c>
    </row>
    <row r="15" spans="1:11" s="2" customFormat="1" ht="22.5" x14ac:dyDescent="0.25">
      <c r="A15" s="5" t="s">
        <v>29</v>
      </c>
      <c r="B15" s="5" t="s">
        <v>30</v>
      </c>
      <c r="C15" s="5" t="s">
        <v>31</v>
      </c>
      <c r="D15" s="6">
        <f>D16+D23+D34+D46</f>
        <v>42534000</v>
      </c>
      <c r="E15" s="6">
        <f>E16+E23+E34+E46</f>
        <v>13597080</v>
      </c>
      <c r="F15" s="6">
        <f>F16+F23+F34+F46</f>
        <v>13955346</v>
      </c>
    </row>
    <row r="16" spans="1:11" s="2" customFormat="1" ht="22.5" x14ac:dyDescent="0.25">
      <c r="A16" s="5" t="s">
        <v>32</v>
      </c>
      <c r="B16" s="5" t="s">
        <v>33</v>
      </c>
      <c r="C16" s="5" t="s">
        <v>34</v>
      </c>
      <c r="D16" s="6">
        <f>+D17</f>
        <v>17470000</v>
      </c>
      <c r="E16" s="6">
        <f>+E17</f>
        <v>4195210</v>
      </c>
      <c r="F16" s="6">
        <f>+F17</f>
        <v>4195196</v>
      </c>
    </row>
    <row r="17" spans="1:6" s="2" customFormat="1" ht="33" x14ac:dyDescent="0.25">
      <c r="A17" s="5" t="s">
        <v>35</v>
      </c>
      <c r="B17" s="5" t="s">
        <v>36</v>
      </c>
      <c r="C17" s="5" t="s">
        <v>37</v>
      </c>
      <c r="D17" s="6">
        <f>D18+D20</f>
        <v>17470000</v>
      </c>
      <c r="E17" s="6">
        <f>E18+E20</f>
        <v>4195210</v>
      </c>
      <c r="F17" s="6">
        <f>F18+F20</f>
        <v>4195196</v>
      </c>
    </row>
    <row r="18" spans="1:6" s="2" customFormat="1" ht="22.5" x14ac:dyDescent="0.25">
      <c r="A18" s="5" t="s">
        <v>38</v>
      </c>
      <c r="B18" s="5" t="s">
        <v>39</v>
      </c>
      <c r="C18" s="5" t="s">
        <v>40</v>
      </c>
      <c r="D18" s="6">
        <f>+D19</f>
        <v>303000</v>
      </c>
      <c r="E18" s="6">
        <f>+E19</f>
        <v>76950</v>
      </c>
      <c r="F18" s="6">
        <f>+F19</f>
        <v>76946</v>
      </c>
    </row>
    <row r="19" spans="1:6" s="2" customFormat="1" ht="22.5" x14ac:dyDescent="0.25">
      <c r="A19" s="5" t="s">
        <v>41</v>
      </c>
      <c r="B19" s="5" t="s">
        <v>42</v>
      </c>
      <c r="C19" s="5" t="s">
        <v>43</v>
      </c>
      <c r="D19" s="6">
        <v>303000</v>
      </c>
      <c r="E19" s="6">
        <v>76950</v>
      </c>
      <c r="F19" s="6">
        <v>76946</v>
      </c>
    </row>
    <row r="20" spans="1:6" s="2" customFormat="1" ht="22.5" x14ac:dyDescent="0.25">
      <c r="A20" s="5" t="s">
        <v>44</v>
      </c>
      <c r="B20" s="5" t="s">
        <v>45</v>
      </c>
      <c r="C20" s="5" t="s">
        <v>46</v>
      </c>
      <c r="D20" s="6">
        <f>D21+D22</f>
        <v>17167000</v>
      </c>
      <c r="E20" s="6">
        <f>E21+E22</f>
        <v>4118260</v>
      </c>
      <c r="F20" s="6">
        <f>F21+F22</f>
        <v>4118250</v>
      </c>
    </row>
    <row r="21" spans="1:6" s="2" customFormat="1" ht="22.5" x14ac:dyDescent="0.25">
      <c r="A21" s="5" t="s">
        <v>47</v>
      </c>
      <c r="B21" s="5" t="s">
        <v>48</v>
      </c>
      <c r="C21" s="5" t="s">
        <v>49</v>
      </c>
      <c r="D21" s="6">
        <v>16567000</v>
      </c>
      <c r="E21" s="6">
        <v>4118260</v>
      </c>
      <c r="F21" s="6">
        <v>4118250</v>
      </c>
    </row>
    <row r="22" spans="1:6" s="2" customFormat="1" ht="22.5" x14ac:dyDescent="0.25">
      <c r="A22" s="5" t="s">
        <v>50</v>
      </c>
      <c r="B22" s="5" t="s">
        <v>51</v>
      </c>
      <c r="C22" s="5" t="s">
        <v>52</v>
      </c>
      <c r="D22" s="6">
        <v>600000</v>
      </c>
      <c r="E22" s="6">
        <v>0</v>
      </c>
      <c r="F22" s="6">
        <v>0</v>
      </c>
    </row>
    <row r="23" spans="1:6" s="2" customFormat="1" ht="22.5" x14ac:dyDescent="0.25">
      <c r="A23" s="5" t="s">
        <v>53</v>
      </c>
      <c r="B23" s="5" t="s">
        <v>54</v>
      </c>
      <c r="C23" s="5" t="s">
        <v>55</v>
      </c>
      <c r="D23" s="6">
        <f>D24</f>
        <v>6572000</v>
      </c>
      <c r="E23" s="6">
        <f>E24</f>
        <v>5329850</v>
      </c>
      <c r="F23" s="6">
        <f>F24</f>
        <v>5620306</v>
      </c>
    </row>
    <row r="24" spans="1:6" s="2" customFormat="1" ht="22.5" x14ac:dyDescent="0.25">
      <c r="A24" s="5" t="s">
        <v>56</v>
      </c>
      <c r="B24" s="5" t="s">
        <v>57</v>
      </c>
      <c r="C24" s="5" t="s">
        <v>58</v>
      </c>
      <c r="D24" s="6">
        <f>D25+D28+D32+D33</f>
        <v>6572000</v>
      </c>
      <c r="E24" s="6">
        <f>E25+E28+E32+E33</f>
        <v>5329850</v>
      </c>
      <c r="F24" s="6">
        <f>F25+F28+F32+F33</f>
        <v>5620306</v>
      </c>
    </row>
    <row r="25" spans="1:6" s="2" customFormat="1" ht="22.5" x14ac:dyDescent="0.25">
      <c r="A25" s="5" t="s">
        <v>59</v>
      </c>
      <c r="B25" s="5" t="s">
        <v>60</v>
      </c>
      <c r="C25" s="5" t="s">
        <v>61</v>
      </c>
      <c r="D25" s="6">
        <f>D26+D27</f>
        <v>4500000</v>
      </c>
      <c r="E25" s="6">
        <f>E26+E27</f>
        <v>4040870</v>
      </c>
      <c r="F25" s="6">
        <f>F26+F27</f>
        <v>4300950</v>
      </c>
    </row>
    <row r="26" spans="1:6" s="2" customFormat="1" ht="22.5" x14ac:dyDescent="0.25">
      <c r="A26" s="5" t="s">
        <v>62</v>
      </c>
      <c r="B26" s="5" t="s">
        <v>63</v>
      </c>
      <c r="C26" s="5" t="s">
        <v>64</v>
      </c>
      <c r="D26" s="6">
        <v>1920000</v>
      </c>
      <c r="E26" s="6">
        <v>1920000</v>
      </c>
      <c r="F26" s="6">
        <v>2152329</v>
      </c>
    </row>
    <row r="27" spans="1:6" s="2" customFormat="1" ht="22.5" x14ac:dyDescent="0.25">
      <c r="A27" s="5" t="s">
        <v>65</v>
      </c>
      <c r="B27" s="5" t="s">
        <v>66</v>
      </c>
      <c r="C27" s="5" t="s">
        <v>67</v>
      </c>
      <c r="D27" s="6">
        <v>2580000</v>
      </c>
      <c r="E27" s="6">
        <v>2120870</v>
      </c>
      <c r="F27" s="6">
        <v>2148621</v>
      </c>
    </row>
    <row r="28" spans="1:6" s="2" customFormat="1" ht="22.5" x14ac:dyDescent="0.25">
      <c r="A28" s="5" t="s">
        <v>68</v>
      </c>
      <c r="B28" s="5" t="s">
        <v>69</v>
      </c>
      <c r="C28" s="5" t="s">
        <v>70</v>
      </c>
      <c r="D28" s="6">
        <f>D29+D30+D31</f>
        <v>1617000</v>
      </c>
      <c r="E28" s="6">
        <f>E29+E30+E31</f>
        <v>1124830</v>
      </c>
      <c r="F28" s="6">
        <f>F29+F30+F31</f>
        <v>1152470</v>
      </c>
    </row>
    <row r="29" spans="1:6" s="2" customFormat="1" ht="22.5" x14ac:dyDescent="0.25">
      <c r="A29" s="5" t="s">
        <v>71</v>
      </c>
      <c r="B29" s="5" t="s">
        <v>72</v>
      </c>
      <c r="C29" s="5" t="s">
        <v>73</v>
      </c>
      <c r="D29" s="6">
        <v>1020000</v>
      </c>
      <c r="E29" s="6">
        <v>706230</v>
      </c>
      <c r="F29" s="6">
        <v>722453</v>
      </c>
    </row>
    <row r="30" spans="1:6" s="2" customFormat="1" ht="22.5" x14ac:dyDescent="0.25">
      <c r="A30" s="5" t="s">
        <v>74</v>
      </c>
      <c r="B30" s="5" t="s">
        <v>75</v>
      </c>
      <c r="C30" s="5" t="s">
        <v>76</v>
      </c>
      <c r="D30" s="6">
        <v>241000</v>
      </c>
      <c r="E30" s="6">
        <v>164420</v>
      </c>
      <c r="F30" s="6">
        <v>167474</v>
      </c>
    </row>
    <row r="31" spans="1:6" s="2" customFormat="1" ht="22.5" x14ac:dyDescent="0.25">
      <c r="A31" s="5" t="s">
        <v>77</v>
      </c>
      <c r="B31" s="5" t="s">
        <v>78</v>
      </c>
      <c r="C31" s="5" t="s">
        <v>79</v>
      </c>
      <c r="D31" s="6">
        <v>356000</v>
      </c>
      <c r="E31" s="6">
        <v>254180</v>
      </c>
      <c r="F31" s="6">
        <v>262543</v>
      </c>
    </row>
    <row r="32" spans="1:6" s="2" customFormat="1" ht="22.5" x14ac:dyDescent="0.25">
      <c r="A32" s="5" t="s">
        <v>80</v>
      </c>
      <c r="B32" s="5" t="s">
        <v>81</v>
      </c>
      <c r="C32" s="5" t="s">
        <v>82</v>
      </c>
      <c r="D32" s="6">
        <v>250000</v>
      </c>
      <c r="E32" s="6">
        <v>26990</v>
      </c>
      <c r="F32" s="6">
        <v>27044</v>
      </c>
    </row>
    <row r="33" spans="1:6" s="2" customFormat="1" ht="22.5" x14ac:dyDescent="0.25">
      <c r="A33" s="5" t="s">
        <v>83</v>
      </c>
      <c r="B33" s="5" t="s">
        <v>84</v>
      </c>
      <c r="C33" s="5" t="s">
        <v>85</v>
      </c>
      <c r="D33" s="6">
        <v>205000</v>
      </c>
      <c r="E33" s="6">
        <v>137160</v>
      </c>
      <c r="F33" s="6">
        <v>139842</v>
      </c>
    </row>
    <row r="34" spans="1:6" s="2" customFormat="1" ht="22.5" x14ac:dyDescent="0.25">
      <c r="A34" s="5" t="s">
        <v>86</v>
      </c>
      <c r="B34" s="5" t="s">
        <v>87</v>
      </c>
      <c r="C34" s="5" t="s">
        <v>88</v>
      </c>
      <c r="D34" s="6">
        <f>D35+D38+D40</f>
        <v>18492000</v>
      </c>
      <c r="E34" s="6">
        <f>E35+E38+E40</f>
        <v>4072020</v>
      </c>
      <c r="F34" s="6">
        <f>F35+F38+F40</f>
        <v>4139837</v>
      </c>
    </row>
    <row r="35" spans="1:6" s="2" customFormat="1" ht="22.5" x14ac:dyDescent="0.25">
      <c r="A35" s="5" t="s">
        <v>89</v>
      </c>
      <c r="B35" s="5" t="s">
        <v>90</v>
      </c>
      <c r="C35" s="5" t="s">
        <v>91</v>
      </c>
      <c r="D35" s="6">
        <f>+D36+D37</f>
        <v>15669000</v>
      </c>
      <c r="E35" s="6">
        <f>+E36+E37</f>
        <v>2630540</v>
      </c>
      <c r="F35" s="6">
        <f>+F36+F37</f>
        <v>2630538</v>
      </c>
    </row>
    <row r="36" spans="1:6" s="2" customFormat="1" ht="43.5" x14ac:dyDescent="0.25">
      <c r="A36" s="5" t="s">
        <v>92</v>
      </c>
      <c r="B36" s="5" t="s">
        <v>93</v>
      </c>
      <c r="C36" s="5" t="s">
        <v>94</v>
      </c>
      <c r="D36" s="6">
        <v>10559000</v>
      </c>
      <c r="E36" s="6">
        <v>2630540</v>
      </c>
      <c r="F36" s="6">
        <v>2630538</v>
      </c>
    </row>
    <row r="37" spans="1:6" s="2" customFormat="1" ht="22.5" x14ac:dyDescent="0.25">
      <c r="A37" s="5" t="s">
        <v>95</v>
      </c>
      <c r="B37" s="5" t="s">
        <v>96</v>
      </c>
      <c r="C37" s="5" t="s">
        <v>97</v>
      </c>
      <c r="D37" s="6">
        <v>5110000</v>
      </c>
      <c r="E37" s="6">
        <v>0</v>
      </c>
      <c r="F37" s="6">
        <v>0</v>
      </c>
    </row>
    <row r="38" spans="1:6" s="2" customFormat="1" ht="22.5" x14ac:dyDescent="0.25">
      <c r="A38" s="5" t="s">
        <v>98</v>
      </c>
      <c r="B38" s="5" t="s">
        <v>99</v>
      </c>
      <c r="C38" s="5" t="s">
        <v>100</v>
      </c>
      <c r="D38" s="6">
        <f>D39</f>
        <v>1000</v>
      </c>
      <c r="E38" s="6">
        <f>E39</f>
        <v>20</v>
      </c>
      <c r="F38" s="6">
        <f>F39</f>
        <v>15</v>
      </c>
    </row>
    <row r="39" spans="1:6" s="2" customFormat="1" ht="22.5" x14ac:dyDescent="0.25">
      <c r="A39" s="5" t="s">
        <v>101</v>
      </c>
      <c r="B39" s="5" t="s">
        <v>102</v>
      </c>
      <c r="C39" s="5" t="s">
        <v>103</v>
      </c>
      <c r="D39" s="6">
        <v>1000</v>
      </c>
      <c r="E39" s="6">
        <v>20</v>
      </c>
      <c r="F39" s="6">
        <v>15</v>
      </c>
    </row>
    <row r="40" spans="1:6" s="2" customFormat="1" ht="33" x14ac:dyDescent="0.25">
      <c r="A40" s="5" t="s">
        <v>104</v>
      </c>
      <c r="B40" s="5" t="s">
        <v>105</v>
      </c>
      <c r="C40" s="5" t="s">
        <v>106</v>
      </c>
      <c r="D40" s="6">
        <f>D41+D44+D45</f>
        <v>2822000</v>
      </c>
      <c r="E40" s="6">
        <f>E41+E44+E45</f>
        <v>1441460</v>
      </c>
      <c r="F40" s="6">
        <f>F41+F44+F45</f>
        <v>1509284</v>
      </c>
    </row>
    <row r="41" spans="1:6" s="2" customFormat="1" ht="22.5" x14ac:dyDescent="0.25">
      <c r="A41" s="5" t="s">
        <v>107</v>
      </c>
      <c r="B41" s="5" t="s">
        <v>108</v>
      </c>
      <c r="C41" s="5" t="s">
        <v>109</v>
      </c>
      <c r="D41" s="6">
        <f>D42+D43</f>
        <v>1999000</v>
      </c>
      <c r="E41" s="6">
        <f>E42+E43</f>
        <v>1149860</v>
      </c>
      <c r="F41" s="6">
        <f>F42+F43</f>
        <v>1211327</v>
      </c>
    </row>
    <row r="42" spans="1:6" s="2" customFormat="1" ht="22.5" x14ac:dyDescent="0.25">
      <c r="A42" s="5" t="s">
        <v>110</v>
      </c>
      <c r="B42" s="5" t="s">
        <v>111</v>
      </c>
      <c r="C42" s="5" t="s">
        <v>112</v>
      </c>
      <c r="D42" s="6">
        <v>1541000</v>
      </c>
      <c r="E42" s="6">
        <v>906270</v>
      </c>
      <c r="F42" s="6">
        <v>960992</v>
      </c>
    </row>
    <row r="43" spans="1:6" s="2" customFormat="1" ht="22.5" x14ac:dyDescent="0.25">
      <c r="A43" s="5" t="s">
        <v>113</v>
      </c>
      <c r="B43" s="5" t="s">
        <v>114</v>
      </c>
      <c r="C43" s="5" t="s">
        <v>115</v>
      </c>
      <c r="D43" s="6">
        <v>458000</v>
      </c>
      <c r="E43" s="6">
        <v>243590</v>
      </c>
      <c r="F43" s="6">
        <v>250335</v>
      </c>
    </row>
    <row r="44" spans="1:6" s="2" customFormat="1" ht="22.5" x14ac:dyDescent="0.25">
      <c r="A44" s="5" t="s">
        <v>116</v>
      </c>
      <c r="B44" s="5" t="s">
        <v>117</v>
      </c>
      <c r="C44" s="5" t="s">
        <v>118</v>
      </c>
      <c r="D44" s="6">
        <v>708000</v>
      </c>
      <c r="E44" s="6">
        <v>215520</v>
      </c>
      <c r="F44" s="6">
        <v>219858</v>
      </c>
    </row>
    <row r="45" spans="1:6" s="2" customFormat="1" ht="33" x14ac:dyDescent="0.25">
      <c r="A45" s="5" t="s">
        <v>119</v>
      </c>
      <c r="B45" s="5" t="s">
        <v>120</v>
      </c>
      <c r="C45" s="5" t="s">
        <v>121</v>
      </c>
      <c r="D45" s="6">
        <v>115000</v>
      </c>
      <c r="E45" s="6">
        <v>76080</v>
      </c>
      <c r="F45" s="6">
        <v>78099</v>
      </c>
    </row>
    <row r="46" spans="1:6" s="2" customFormat="1" ht="22.5" x14ac:dyDescent="0.25">
      <c r="A46" s="5" t="s">
        <v>122</v>
      </c>
      <c r="B46" s="5" t="s">
        <v>123</v>
      </c>
      <c r="C46" s="5" t="s">
        <v>124</v>
      </c>
      <c r="D46" s="6">
        <f>D47</f>
        <v>0</v>
      </c>
      <c r="E46" s="6">
        <f>E47</f>
        <v>0</v>
      </c>
      <c r="F46" s="6">
        <f t="shared" ref="F46:F47" si="0">F47</f>
        <v>7</v>
      </c>
    </row>
    <row r="47" spans="1:6" s="2" customFormat="1" ht="22.5" x14ac:dyDescent="0.25">
      <c r="A47" s="5" t="s">
        <v>125</v>
      </c>
      <c r="B47" s="5" t="s">
        <v>126</v>
      </c>
      <c r="C47" s="5" t="s">
        <v>127</v>
      </c>
      <c r="D47" s="6">
        <f>D48</f>
        <v>0</v>
      </c>
      <c r="E47" s="6">
        <f>E48</f>
        <v>0</v>
      </c>
      <c r="F47" s="6">
        <f t="shared" si="0"/>
        <v>7</v>
      </c>
    </row>
    <row r="48" spans="1:6" s="2" customFormat="1" ht="22.5" x14ac:dyDescent="0.25">
      <c r="A48" s="5" t="s">
        <v>128</v>
      </c>
      <c r="B48" s="5" t="s">
        <v>129</v>
      </c>
      <c r="C48" s="5" t="s">
        <v>130</v>
      </c>
      <c r="D48" s="6">
        <v>0</v>
      </c>
      <c r="E48" s="6">
        <v>0</v>
      </c>
      <c r="F48" s="6">
        <v>7</v>
      </c>
    </row>
    <row r="49" spans="1:6" s="2" customFormat="1" ht="22.5" x14ac:dyDescent="0.25">
      <c r="A49" s="5" t="s">
        <v>131</v>
      </c>
      <c r="B49" s="5" t="s">
        <v>132</v>
      </c>
      <c r="C49" s="5" t="s">
        <v>133</v>
      </c>
      <c r="D49" s="6">
        <f>D50+D54</f>
        <v>16205370</v>
      </c>
      <c r="E49" s="6">
        <f>E50+E54</f>
        <v>4152340</v>
      </c>
      <c r="F49" s="6">
        <f>F50+F54</f>
        <v>4180343</v>
      </c>
    </row>
    <row r="50" spans="1:6" s="2" customFormat="1" ht="22.5" x14ac:dyDescent="0.25">
      <c r="A50" s="5" t="s">
        <v>134</v>
      </c>
      <c r="B50" s="5" t="s">
        <v>135</v>
      </c>
      <c r="C50" s="5" t="s">
        <v>136</v>
      </c>
      <c r="D50" s="6">
        <f>D51</f>
        <v>2060000</v>
      </c>
      <c r="E50" s="6">
        <f>E51</f>
        <v>744430</v>
      </c>
      <c r="F50" s="6">
        <f>F51</f>
        <v>744780</v>
      </c>
    </row>
    <row r="51" spans="1:6" s="2" customFormat="1" ht="22.5" x14ac:dyDescent="0.25">
      <c r="A51" s="5" t="s">
        <v>137</v>
      </c>
      <c r="B51" s="5" t="s">
        <v>138</v>
      </c>
      <c r="C51" s="5" t="s">
        <v>139</v>
      </c>
      <c r="D51" s="6">
        <f>+D52</f>
        <v>2060000</v>
      </c>
      <c r="E51" s="6">
        <f>+E52</f>
        <v>744430</v>
      </c>
      <c r="F51" s="6">
        <f t="shared" ref="F51:F52" si="1">+F52</f>
        <v>744780</v>
      </c>
    </row>
    <row r="52" spans="1:6" s="2" customFormat="1" ht="22.5" x14ac:dyDescent="0.25">
      <c r="A52" s="5" t="s">
        <v>140</v>
      </c>
      <c r="B52" s="5" t="s">
        <v>141</v>
      </c>
      <c r="C52" s="5" t="s">
        <v>142</v>
      </c>
      <c r="D52" s="6">
        <f>+D53</f>
        <v>2060000</v>
      </c>
      <c r="E52" s="6">
        <f>+E53</f>
        <v>744430</v>
      </c>
      <c r="F52" s="6">
        <f t="shared" si="1"/>
        <v>744780</v>
      </c>
    </row>
    <row r="53" spans="1:6" s="2" customFormat="1" ht="22.5" x14ac:dyDescent="0.25">
      <c r="A53" s="5" t="s">
        <v>143</v>
      </c>
      <c r="B53" s="5" t="s">
        <v>144</v>
      </c>
      <c r="C53" s="5" t="s">
        <v>145</v>
      </c>
      <c r="D53" s="6">
        <v>2060000</v>
      </c>
      <c r="E53" s="6">
        <v>744430</v>
      </c>
      <c r="F53" s="6">
        <v>744780</v>
      </c>
    </row>
    <row r="54" spans="1:6" s="2" customFormat="1" ht="22.5" x14ac:dyDescent="0.25">
      <c r="A54" s="5" t="s">
        <v>146</v>
      </c>
      <c r="B54" s="5" t="s">
        <v>147</v>
      </c>
      <c r="C54" s="5" t="s">
        <v>148</v>
      </c>
      <c r="D54" s="6">
        <f>D55+D58+D62</f>
        <v>14145370</v>
      </c>
      <c r="E54" s="6">
        <f>E55+E58+E62</f>
        <v>3407910</v>
      </c>
      <c r="F54" s="6">
        <f>F55+F58+F62</f>
        <v>3435563</v>
      </c>
    </row>
    <row r="55" spans="1:6" s="2" customFormat="1" ht="43.5" x14ac:dyDescent="0.25">
      <c r="A55" s="5" t="s">
        <v>149</v>
      </c>
      <c r="B55" s="5" t="s">
        <v>150</v>
      </c>
      <c r="C55" s="5" t="s">
        <v>151</v>
      </c>
      <c r="D55" s="6">
        <f>D56+D57</f>
        <v>7805970</v>
      </c>
      <c r="E55" s="6">
        <f>E56+E57</f>
        <v>1843880</v>
      </c>
      <c r="F55" s="6">
        <f>F56+F57</f>
        <v>1852339</v>
      </c>
    </row>
    <row r="56" spans="1:6" s="2" customFormat="1" ht="22.5" x14ac:dyDescent="0.25">
      <c r="A56" s="5" t="s">
        <v>152</v>
      </c>
      <c r="B56" s="5" t="s">
        <v>153</v>
      </c>
      <c r="C56" s="5" t="s">
        <v>154</v>
      </c>
      <c r="D56" s="6">
        <v>60000</v>
      </c>
      <c r="E56" s="6">
        <v>310</v>
      </c>
      <c r="F56" s="6">
        <v>308</v>
      </c>
    </row>
    <row r="57" spans="1:6" s="2" customFormat="1" ht="22.5" x14ac:dyDescent="0.25">
      <c r="A57" s="5" t="s">
        <v>155</v>
      </c>
      <c r="B57" s="5" t="s">
        <v>156</v>
      </c>
      <c r="C57" s="5" t="s">
        <v>157</v>
      </c>
      <c r="D57" s="6">
        <v>7745970</v>
      </c>
      <c r="E57" s="6">
        <v>1843570</v>
      </c>
      <c r="F57" s="6">
        <v>1852031</v>
      </c>
    </row>
    <row r="58" spans="1:6" s="2" customFormat="1" ht="22.5" x14ac:dyDescent="0.25">
      <c r="A58" s="5" t="s">
        <v>158</v>
      </c>
      <c r="B58" s="5" t="s">
        <v>159</v>
      </c>
      <c r="C58" s="5" t="s">
        <v>160</v>
      </c>
      <c r="D58" s="6">
        <f>D59+D61</f>
        <v>808500</v>
      </c>
      <c r="E58" s="6">
        <f>E59+E61</f>
        <v>211870</v>
      </c>
      <c r="F58" s="6">
        <f>F59+F61</f>
        <v>212873</v>
      </c>
    </row>
    <row r="59" spans="1:6" s="2" customFormat="1" ht="22.5" x14ac:dyDescent="0.25">
      <c r="A59" s="5" t="s">
        <v>161</v>
      </c>
      <c r="B59" s="5" t="s">
        <v>162</v>
      </c>
      <c r="C59" s="5" t="s">
        <v>163</v>
      </c>
      <c r="D59" s="6">
        <f>D60</f>
        <v>802000</v>
      </c>
      <c r="E59" s="6">
        <f>E60</f>
        <v>211870</v>
      </c>
      <c r="F59" s="6">
        <f>F60</f>
        <v>212873</v>
      </c>
    </row>
    <row r="60" spans="1:6" s="2" customFormat="1" ht="22.5" x14ac:dyDescent="0.25">
      <c r="A60" s="5" t="s">
        <v>164</v>
      </c>
      <c r="B60" s="5" t="s">
        <v>165</v>
      </c>
      <c r="C60" s="5" t="s">
        <v>166</v>
      </c>
      <c r="D60" s="6">
        <v>802000</v>
      </c>
      <c r="E60" s="6">
        <v>211870</v>
      </c>
      <c r="F60" s="6">
        <v>212873</v>
      </c>
    </row>
    <row r="61" spans="1:6" s="2" customFormat="1" ht="22.5" x14ac:dyDescent="0.25">
      <c r="A61" s="5" t="s">
        <v>167</v>
      </c>
      <c r="B61" s="5" t="s">
        <v>168</v>
      </c>
      <c r="C61" s="5" t="s">
        <v>169</v>
      </c>
      <c r="D61" s="6">
        <v>6500</v>
      </c>
      <c r="E61" s="6">
        <v>0</v>
      </c>
      <c r="F61" s="6">
        <v>0</v>
      </c>
    </row>
    <row r="62" spans="1:6" s="2" customFormat="1" ht="33" x14ac:dyDescent="0.25">
      <c r="A62" s="5" t="s">
        <v>170</v>
      </c>
      <c r="B62" s="5" t="s">
        <v>171</v>
      </c>
      <c r="C62" s="5" t="s">
        <v>172</v>
      </c>
      <c r="D62" s="6">
        <f>+D63+D64</f>
        <v>5530900</v>
      </c>
      <c r="E62" s="6">
        <f>+E63+E64</f>
        <v>1352160</v>
      </c>
      <c r="F62" s="6">
        <f>+F63+F64</f>
        <v>1370351</v>
      </c>
    </row>
    <row r="63" spans="1:6" s="2" customFormat="1" ht="22.5" x14ac:dyDescent="0.25">
      <c r="A63" s="5" t="s">
        <v>173</v>
      </c>
      <c r="B63" s="5" t="s">
        <v>174</v>
      </c>
      <c r="C63" s="5" t="s">
        <v>175</v>
      </c>
      <c r="D63" s="6">
        <v>5475900</v>
      </c>
      <c r="E63" s="6">
        <v>1335320</v>
      </c>
      <c r="F63" s="6">
        <v>1341803</v>
      </c>
    </row>
    <row r="64" spans="1:6" s="2" customFormat="1" ht="33" x14ac:dyDescent="0.25">
      <c r="A64" s="5" t="s">
        <v>176</v>
      </c>
      <c r="B64" s="5" t="s">
        <v>177</v>
      </c>
      <c r="C64" s="5" t="s">
        <v>178</v>
      </c>
      <c r="D64" s="6">
        <v>55000</v>
      </c>
      <c r="E64" s="6">
        <v>16840</v>
      </c>
      <c r="F64" s="6">
        <v>28548</v>
      </c>
    </row>
    <row r="65" spans="1:6" s="2" customFormat="1" ht="33" x14ac:dyDescent="0.25">
      <c r="A65" s="5" t="s">
        <v>179</v>
      </c>
      <c r="B65" s="5" t="s">
        <v>180</v>
      </c>
      <c r="C65" s="5" t="s">
        <v>181</v>
      </c>
      <c r="D65" s="6">
        <v>-8704010</v>
      </c>
      <c r="E65" s="6">
        <v>-1287240</v>
      </c>
      <c r="F65" s="6">
        <v>-1287240</v>
      </c>
    </row>
    <row r="66" spans="1:6" s="2" customFormat="1" ht="33" x14ac:dyDescent="0.25">
      <c r="A66" s="5" t="s">
        <v>182</v>
      </c>
      <c r="B66" s="5" t="s">
        <v>183</v>
      </c>
      <c r="C66" s="5" t="s">
        <v>184</v>
      </c>
      <c r="D66" s="6">
        <v>8704010</v>
      </c>
      <c r="E66" s="6">
        <v>1287240</v>
      </c>
      <c r="F66" s="6">
        <v>1287240</v>
      </c>
    </row>
    <row r="67" spans="1:6" s="2" customFormat="1" ht="33" x14ac:dyDescent="0.25">
      <c r="A67" s="5" t="s">
        <v>185</v>
      </c>
      <c r="B67" s="5" t="s">
        <v>186</v>
      </c>
      <c r="C67" s="5" t="s">
        <v>187</v>
      </c>
      <c r="D67" s="6">
        <f>D68</f>
        <v>0</v>
      </c>
      <c r="E67" s="6">
        <f>E68</f>
        <v>0</v>
      </c>
      <c r="F67" s="6">
        <f>F68</f>
        <v>42411</v>
      </c>
    </row>
    <row r="68" spans="1:6" s="2" customFormat="1" ht="33" x14ac:dyDescent="0.25">
      <c r="A68" s="5" t="s">
        <v>188</v>
      </c>
      <c r="B68" s="5" t="s">
        <v>189</v>
      </c>
      <c r="C68" s="5" t="s">
        <v>190</v>
      </c>
      <c r="D68" s="6">
        <f>+D69</f>
        <v>0</v>
      </c>
      <c r="E68" s="6">
        <f>+E69</f>
        <v>0</v>
      </c>
      <c r="F68" s="6">
        <f>+F69</f>
        <v>42411</v>
      </c>
    </row>
    <row r="69" spans="1:6" s="2" customFormat="1" ht="33" x14ac:dyDescent="0.25">
      <c r="A69" s="5" t="s">
        <v>191</v>
      </c>
      <c r="B69" s="5" t="s">
        <v>192</v>
      </c>
      <c r="C69" s="5" t="s">
        <v>193</v>
      </c>
      <c r="D69" s="6">
        <v>0</v>
      </c>
      <c r="E69" s="6">
        <v>0</v>
      </c>
      <c r="F69" s="6">
        <v>42411</v>
      </c>
    </row>
    <row r="70" spans="1:6" s="2" customFormat="1" ht="33" x14ac:dyDescent="0.25">
      <c r="A70" s="5" t="s">
        <v>194</v>
      </c>
      <c r="B70" s="5" t="s">
        <v>195</v>
      </c>
      <c r="C70" s="5" t="s">
        <v>196</v>
      </c>
      <c r="D70" s="6">
        <f>D71</f>
        <v>87471670</v>
      </c>
      <c r="E70" s="6">
        <f>E71</f>
        <v>3606950</v>
      </c>
      <c r="F70" s="6">
        <f>F71</f>
        <v>3845928</v>
      </c>
    </row>
    <row r="71" spans="1:6" s="2" customFormat="1" ht="33" x14ac:dyDescent="0.25">
      <c r="A71" s="5" t="s">
        <v>197</v>
      </c>
      <c r="B71" s="5" t="s">
        <v>198</v>
      </c>
      <c r="C71" s="5" t="s">
        <v>199</v>
      </c>
      <c r="D71" s="6">
        <f>D72+D89</f>
        <v>87471670</v>
      </c>
      <c r="E71" s="6">
        <f>E72+E89</f>
        <v>3606950</v>
      </c>
      <c r="F71" s="6">
        <f>F72+F89</f>
        <v>3845928</v>
      </c>
    </row>
    <row r="72" spans="1:6" s="2" customFormat="1" ht="96" x14ac:dyDescent="0.25">
      <c r="A72" s="5" t="s">
        <v>200</v>
      </c>
      <c r="B72" s="5" t="s">
        <v>201</v>
      </c>
      <c r="C72" s="5" t="s">
        <v>202</v>
      </c>
      <c r="D72" s="6">
        <f>+D73+D74+D75+D76+D77+D78+D83+D86+D88</f>
        <v>71063600</v>
      </c>
      <c r="E72" s="6">
        <f>+E73+E74+E75+E76+E77+E78+E83+E86+E88</f>
        <v>3606950</v>
      </c>
      <c r="F72" s="6">
        <f>+F73+F74+F75+F76+F77+F78+F83+F86+F88</f>
        <v>3845928</v>
      </c>
    </row>
    <row r="73" spans="1:6" s="2" customFormat="1" ht="43.5" x14ac:dyDescent="0.25">
      <c r="A73" s="5" t="s">
        <v>203</v>
      </c>
      <c r="B73" s="5" t="s">
        <v>204</v>
      </c>
      <c r="C73" s="5" t="s">
        <v>205</v>
      </c>
      <c r="D73" s="6">
        <v>530000</v>
      </c>
      <c r="E73" s="6">
        <v>37420</v>
      </c>
      <c r="F73" s="6">
        <v>37420</v>
      </c>
    </row>
    <row r="74" spans="1:6" s="2" customFormat="1" ht="33" x14ac:dyDescent="0.25">
      <c r="A74" s="5" t="s">
        <v>206</v>
      </c>
      <c r="B74" s="5" t="s">
        <v>207</v>
      </c>
      <c r="C74" s="5" t="s">
        <v>208</v>
      </c>
      <c r="D74" s="6">
        <v>6577810</v>
      </c>
      <c r="E74" s="6">
        <v>0</v>
      </c>
      <c r="F74" s="6">
        <v>0</v>
      </c>
    </row>
    <row r="75" spans="1:6" s="2" customFormat="1" ht="33" x14ac:dyDescent="0.25">
      <c r="A75" s="5" t="s">
        <v>209</v>
      </c>
      <c r="B75" s="5" t="s">
        <v>210</v>
      </c>
      <c r="C75" s="5" t="s">
        <v>211</v>
      </c>
      <c r="D75" s="6">
        <v>1415500</v>
      </c>
      <c r="E75" s="6">
        <v>400040</v>
      </c>
      <c r="F75" s="6">
        <v>400037</v>
      </c>
    </row>
    <row r="76" spans="1:6" s="2" customFormat="1" ht="43.5" x14ac:dyDescent="0.25">
      <c r="A76" s="5" t="s">
        <v>212</v>
      </c>
      <c r="B76" s="5" t="s">
        <v>213</v>
      </c>
      <c r="C76" s="5" t="s">
        <v>214</v>
      </c>
      <c r="D76" s="6">
        <v>20000</v>
      </c>
      <c r="E76" s="6">
        <v>0</v>
      </c>
      <c r="F76" s="6">
        <v>0</v>
      </c>
    </row>
    <row r="77" spans="1:6" s="2" customFormat="1" ht="33" x14ac:dyDescent="0.25">
      <c r="A77" s="5" t="s">
        <v>215</v>
      </c>
      <c r="B77" s="5" t="s">
        <v>216</v>
      </c>
      <c r="C77" s="5" t="s">
        <v>217</v>
      </c>
      <c r="D77" s="6">
        <v>19336300</v>
      </c>
      <c r="E77" s="6">
        <v>0</v>
      </c>
      <c r="F77" s="6">
        <v>0</v>
      </c>
    </row>
    <row r="78" spans="1:6" s="2" customFormat="1" ht="33" x14ac:dyDescent="0.25">
      <c r="A78" s="5" t="s">
        <v>218</v>
      </c>
      <c r="B78" s="5" t="s">
        <v>219</v>
      </c>
      <c r="C78" s="5" t="s">
        <v>220</v>
      </c>
      <c r="D78" s="6">
        <f>D79+D80+D81+D82</f>
        <v>36998010</v>
      </c>
      <c r="E78" s="6">
        <f>E79+E80+E81+E82</f>
        <v>3169490</v>
      </c>
      <c r="F78" s="6">
        <f>F79+F80+F81+F82</f>
        <v>3408471</v>
      </c>
    </row>
    <row r="79" spans="1:6" s="2" customFormat="1" ht="21" customHeight="1" x14ac:dyDescent="0.25">
      <c r="A79" s="5" t="s">
        <v>221</v>
      </c>
      <c r="B79" s="5" t="s">
        <v>222</v>
      </c>
      <c r="C79" s="5" t="s">
        <v>223</v>
      </c>
      <c r="D79" s="6">
        <v>30072930</v>
      </c>
      <c r="E79" s="6">
        <v>2991990</v>
      </c>
      <c r="F79" s="6">
        <v>3086084</v>
      </c>
    </row>
    <row r="80" spans="1:6" s="2" customFormat="1" ht="21" customHeight="1" x14ac:dyDescent="0.25">
      <c r="A80" s="5" t="s">
        <v>224</v>
      </c>
      <c r="B80" s="5" t="s">
        <v>225</v>
      </c>
      <c r="C80" s="5" t="s">
        <v>226</v>
      </c>
      <c r="D80" s="6">
        <v>0</v>
      </c>
      <c r="E80" s="6">
        <v>0</v>
      </c>
      <c r="F80" s="6">
        <v>11313</v>
      </c>
    </row>
    <row r="81" spans="1:6" s="2" customFormat="1" ht="33" x14ac:dyDescent="0.25">
      <c r="A81" s="5" t="s">
        <v>227</v>
      </c>
      <c r="B81" s="5" t="s">
        <v>228</v>
      </c>
      <c r="C81" s="5" t="s">
        <v>229</v>
      </c>
      <c r="D81" s="6">
        <v>5427580</v>
      </c>
      <c r="E81" s="6">
        <v>177500</v>
      </c>
      <c r="F81" s="6">
        <v>311074</v>
      </c>
    </row>
    <row r="82" spans="1:6" s="2" customFormat="1" ht="33" x14ac:dyDescent="0.25">
      <c r="A82" s="5" t="s">
        <v>230</v>
      </c>
      <c r="B82" s="5" t="s">
        <v>231</v>
      </c>
      <c r="C82" s="5" t="s">
        <v>232</v>
      </c>
      <c r="D82" s="6">
        <v>1497500</v>
      </c>
      <c r="E82" s="6">
        <v>0</v>
      </c>
      <c r="F82" s="6">
        <v>0</v>
      </c>
    </row>
    <row r="83" spans="1:6" s="2" customFormat="1" ht="33" x14ac:dyDescent="0.25">
      <c r="A83" s="5" t="s">
        <v>233</v>
      </c>
      <c r="B83" s="5" t="s">
        <v>234</v>
      </c>
      <c r="C83" s="5" t="s">
        <v>235</v>
      </c>
      <c r="D83" s="6">
        <f>D84+D85</f>
        <v>4283020</v>
      </c>
      <c r="E83" s="6">
        <f>E84+E85</f>
        <v>0</v>
      </c>
      <c r="F83" s="6">
        <f>F84+F85</f>
        <v>0</v>
      </c>
    </row>
    <row r="84" spans="1:6" s="2" customFormat="1" ht="18.75" customHeight="1" x14ac:dyDescent="0.25">
      <c r="A84" s="5" t="s">
        <v>236</v>
      </c>
      <c r="B84" s="5" t="s">
        <v>237</v>
      </c>
      <c r="C84" s="5" t="s">
        <v>238</v>
      </c>
      <c r="D84" s="6">
        <v>3596230</v>
      </c>
      <c r="E84" s="6">
        <v>0</v>
      </c>
      <c r="F84" s="6">
        <v>0</v>
      </c>
    </row>
    <row r="85" spans="1:6" s="2" customFormat="1" ht="17.25" customHeight="1" x14ac:dyDescent="0.25">
      <c r="A85" s="5" t="s">
        <v>239</v>
      </c>
      <c r="B85" s="5" t="s">
        <v>228</v>
      </c>
      <c r="C85" s="5" t="s">
        <v>240</v>
      </c>
      <c r="D85" s="6">
        <v>686790</v>
      </c>
      <c r="E85" s="6">
        <v>0</v>
      </c>
      <c r="F85" s="6">
        <v>0</v>
      </c>
    </row>
    <row r="86" spans="1:6" s="2" customFormat="1" ht="54" x14ac:dyDescent="0.25">
      <c r="A86" s="5" t="s">
        <v>241</v>
      </c>
      <c r="B86" s="5" t="s">
        <v>242</v>
      </c>
      <c r="C86" s="5" t="s">
        <v>243</v>
      </c>
      <c r="D86" s="6">
        <f>+D87</f>
        <v>1774100</v>
      </c>
      <c r="E86" s="6">
        <f>+E87</f>
        <v>0</v>
      </c>
      <c r="F86" s="6">
        <f>+F87</f>
        <v>0</v>
      </c>
    </row>
    <row r="87" spans="1:6" s="2" customFormat="1" ht="43.5" x14ac:dyDescent="0.25">
      <c r="A87" s="5" t="s">
        <v>244</v>
      </c>
      <c r="B87" s="5" t="s">
        <v>245</v>
      </c>
      <c r="C87" s="5" t="s">
        <v>246</v>
      </c>
      <c r="D87" s="6">
        <v>1774100</v>
      </c>
      <c r="E87" s="6">
        <v>0</v>
      </c>
      <c r="F87" s="6">
        <v>0</v>
      </c>
    </row>
    <row r="88" spans="1:6" s="2" customFormat="1" ht="33" x14ac:dyDescent="0.25">
      <c r="A88" s="5" t="s">
        <v>247</v>
      </c>
      <c r="B88" s="5" t="s">
        <v>248</v>
      </c>
      <c r="C88" s="5" t="s">
        <v>249</v>
      </c>
      <c r="D88" s="6">
        <v>128860</v>
      </c>
      <c r="E88" s="6">
        <v>0</v>
      </c>
      <c r="F88" s="6">
        <v>0</v>
      </c>
    </row>
    <row r="89" spans="1:6" s="2" customFormat="1" ht="33" x14ac:dyDescent="0.25">
      <c r="A89" s="5" t="s">
        <v>250</v>
      </c>
      <c r="B89" s="5" t="s">
        <v>251</v>
      </c>
      <c r="C89" s="5" t="s">
        <v>252</v>
      </c>
      <c r="D89" s="6">
        <f>+D90+D91+D92+D95</f>
        <v>16408070</v>
      </c>
      <c r="E89" s="6">
        <f>+E90+E91+E92+E95</f>
        <v>0</v>
      </c>
      <c r="F89" s="6">
        <f>+F90+F91+F92+F95</f>
        <v>0</v>
      </c>
    </row>
    <row r="90" spans="1:6" s="2" customFormat="1" ht="43.5" x14ac:dyDescent="0.25">
      <c r="A90" s="5" t="s">
        <v>253</v>
      </c>
      <c r="B90" s="5" t="s">
        <v>254</v>
      </c>
      <c r="C90" s="5" t="s">
        <v>255</v>
      </c>
      <c r="D90" s="6">
        <v>4999930</v>
      </c>
      <c r="E90" s="6">
        <v>0</v>
      </c>
      <c r="F90" s="6">
        <v>0</v>
      </c>
    </row>
    <row r="91" spans="1:6" s="2" customFormat="1" ht="33" x14ac:dyDescent="0.25">
      <c r="A91" s="5" t="s">
        <v>256</v>
      </c>
      <c r="B91" s="5" t="s">
        <v>257</v>
      </c>
      <c r="C91" s="5" t="s">
        <v>258</v>
      </c>
      <c r="D91" s="6">
        <v>6254300</v>
      </c>
      <c r="E91" s="6">
        <v>0</v>
      </c>
      <c r="F91" s="6">
        <v>0</v>
      </c>
    </row>
    <row r="92" spans="1:6" s="2" customFormat="1" ht="33" x14ac:dyDescent="0.25">
      <c r="A92" s="5" t="s">
        <v>259</v>
      </c>
      <c r="B92" s="5" t="s">
        <v>260</v>
      </c>
      <c r="C92" s="5" t="s">
        <v>261</v>
      </c>
      <c r="D92" s="6">
        <f>D93+D94</f>
        <v>69690</v>
      </c>
      <c r="E92" s="6">
        <f>E93+E94</f>
        <v>0</v>
      </c>
      <c r="F92" s="6">
        <f>F93+F94</f>
        <v>0</v>
      </c>
    </row>
    <row r="93" spans="1:6" s="2" customFormat="1" ht="33" x14ac:dyDescent="0.25">
      <c r="A93" s="5" t="s">
        <v>262</v>
      </c>
      <c r="B93" s="5" t="s">
        <v>263</v>
      </c>
      <c r="C93" s="5" t="s">
        <v>264</v>
      </c>
      <c r="D93" s="6">
        <v>58560</v>
      </c>
      <c r="E93" s="6">
        <v>0</v>
      </c>
      <c r="F93" s="6">
        <v>0</v>
      </c>
    </row>
    <row r="94" spans="1:6" s="2" customFormat="1" ht="33" x14ac:dyDescent="0.25">
      <c r="A94" s="5" t="s">
        <v>265</v>
      </c>
      <c r="B94" s="5" t="s">
        <v>266</v>
      </c>
      <c r="C94" s="5" t="s">
        <v>267</v>
      </c>
      <c r="D94" s="6">
        <v>11130</v>
      </c>
      <c r="E94" s="6">
        <v>0</v>
      </c>
      <c r="F94" s="6">
        <v>0</v>
      </c>
    </row>
    <row r="95" spans="1:6" s="2" customFormat="1" ht="33" x14ac:dyDescent="0.25">
      <c r="A95" s="5" t="s">
        <v>268</v>
      </c>
      <c r="B95" s="5" t="s">
        <v>269</v>
      </c>
      <c r="C95" s="5" t="s">
        <v>270</v>
      </c>
      <c r="D95" s="6">
        <f>D96+D97</f>
        <v>5084150</v>
      </c>
      <c r="E95" s="6">
        <f>E96+E97</f>
        <v>0</v>
      </c>
      <c r="F95" s="6">
        <f>F96+F97</f>
        <v>0</v>
      </c>
    </row>
    <row r="96" spans="1:6" s="2" customFormat="1" ht="33" x14ac:dyDescent="0.25">
      <c r="A96" s="5" t="s">
        <v>271</v>
      </c>
      <c r="B96" s="5" t="s">
        <v>272</v>
      </c>
      <c r="C96" s="5" t="s">
        <v>273</v>
      </c>
      <c r="D96" s="6">
        <v>4272390</v>
      </c>
      <c r="E96" s="6">
        <v>0</v>
      </c>
      <c r="F96" s="6">
        <v>0</v>
      </c>
    </row>
    <row r="97" spans="1:6" s="2" customFormat="1" ht="33" x14ac:dyDescent="0.25">
      <c r="A97" s="5" t="s">
        <v>274</v>
      </c>
      <c r="B97" s="5" t="s">
        <v>266</v>
      </c>
      <c r="C97" s="5" t="s">
        <v>275</v>
      </c>
      <c r="D97" s="6">
        <v>811760</v>
      </c>
      <c r="E97" s="6">
        <v>0</v>
      </c>
      <c r="F97" s="6">
        <v>0</v>
      </c>
    </row>
    <row r="98" spans="1:6" s="2" customFormat="1" ht="43.5" x14ac:dyDescent="0.25">
      <c r="A98" s="5" t="s">
        <v>276</v>
      </c>
      <c r="B98" s="5" t="s">
        <v>277</v>
      </c>
      <c r="C98" s="5" t="s">
        <v>278</v>
      </c>
      <c r="D98" s="6">
        <f>+D99+D102</f>
        <v>11652330</v>
      </c>
      <c r="E98" s="6">
        <f>+E99+E102</f>
        <v>0</v>
      </c>
      <c r="F98" s="6">
        <f>+F99+F102</f>
        <v>0</v>
      </c>
    </row>
    <row r="99" spans="1:6" s="2" customFormat="1" ht="33" x14ac:dyDescent="0.25">
      <c r="A99" s="5" t="s">
        <v>279</v>
      </c>
      <c r="B99" s="5" t="s">
        <v>280</v>
      </c>
      <c r="C99" s="5" t="s">
        <v>281</v>
      </c>
      <c r="D99" s="6">
        <f>D100+D101</f>
        <v>10152330</v>
      </c>
      <c r="E99" s="6">
        <f>E100+E101</f>
        <v>0</v>
      </c>
      <c r="F99" s="6">
        <f>F100+F101</f>
        <v>0</v>
      </c>
    </row>
    <row r="100" spans="1:6" s="2" customFormat="1" ht="33" x14ac:dyDescent="0.25">
      <c r="A100" s="5" t="s">
        <v>282</v>
      </c>
      <c r="B100" s="5" t="s">
        <v>283</v>
      </c>
      <c r="C100" s="5" t="s">
        <v>284</v>
      </c>
      <c r="D100" s="6">
        <v>53000</v>
      </c>
      <c r="E100" s="6">
        <v>0</v>
      </c>
      <c r="F100" s="6">
        <v>0</v>
      </c>
    </row>
    <row r="101" spans="1:6" s="2" customFormat="1" ht="33" x14ac:dyDescent="0.25">
      <c r="A101" s="5" t="s">
        <v>285</v>
      </c>
      <c r="B101" s="5" t="s">
        <v>286</v>
      </c>
      <c r="C101" s="5" t="s">
        <v>287</v>
      </c>
      <c r="D101" s="6">
        <v>10099330</v>
      </c>
      <c r="E101" s="6">
        <v>0</v>
      </c>
      <c r="F101" s="6">
        <v>0</v>
      </c>
    </row>
    <row r="102" spans="1:6" s="2" customFormat="1" ht="33" x14ac:dyDescent="0.25">
      <c r="A102" s="5" t="s">
        <v>288</v>
      </c>
      <c r="B102" s="5" t="s">
        <v>289</v>
      </c>
      <c r="C102" s="5" t="s">
        <v>290</v>
      </c>
      <c r="D102" s="6">
        <f>D103</f>
        <v>1500000</v>
      </c>
      <c r="E102" s="6">
        <f>E103</f>
        <v>0</v>
      </c>
      <c r="F102" s="6">
        <f>F103</f>
        <v>0</v>
      </c>
    </row>
    <row r="103" spans="1:6" s="2" customFormat="1" ht="33" x14ac:dyDescent="0.25">
      <c r="A103" s="5" t="s">
        <v>291</v>
      </c>
      <c r="B103" s="5" t="s">
        <v>283</v>
      </c>
      <c r="C103" s="5" t="s">
        <v>292</v>
      </c>
      <c r="D103" s="6">
        <v>1500000</v>
      </c>
      <c r="E103" s="6">
        <v>0</v>
      </c>
      <c r="F103" s="6">
        <v>0</v>
      </c>
    </row>
    <row r="104" spans="1:6" s="2" customFormat="1" x14ac:dyDescent="0.25">
      <c r="A104" s="3"/>
      <c r="B104" s="3"/>
      <c r="C104" s="3"/>
      <c r="D104" s="4"/>
      <c r="E104" s="4"/>
      <c r="F104" s="4"/>
    </row>
    <row r="106" spans="1:6" ht="31.5" customHeight="1" x14ac:dyDescent="0.25">
      <c r="A106" s="13" t="s">
        <v>298</v>
      </c>
      <c r="B106" s="13"/>
      <c r="C106" s="13"/>
      <c r="D106" s="13"/>
      <c r="E106" s="13"/>
      <c r="F106" s="13"/>
    </row>
    <row r="107" spans="1:6" x14ac:dyDescent="0.25">
      <c r="A107" s="11" t="s">
        <v>4</v>
      </c>
      <c r="B107" s="11"/>
      <c r="C107" s="11"/>
      <c r="D107" s="11"/>
      <c r="E107" s="11"/>
      <c r="F107" s="11"/>
    </row>
    <row r="108" spans="1:6" ht="15.75" thickBot="1" x14ac:dyDescent="0.3"/>
    <row r="109" spans="1:6" ht="15.75" thickBot="1" x14ac:dyDescent="0.3">
      <c r="A109" s="10" t="s">
        <v>5</v>
      </c>
      <c r="B109" s="10"/>
      <c r="C109" s="10" t="s">
        <v>7</v>
      </c>
      <c r="D109" s="10" t="s">
        <v>9</v>
      </c>
      <c r="E109" s="10" t="s">
        <v>10</v>
      </c>
      <c r="F109" s="10" t="s">
        <v>16</v>
      </c>
    </row>
    <row r="110" spans="1:6" ht="15.75" thickBot="1" x14ac:dyDescent="0.3">
      <c r="A110" s="10"/>
      <c r="B110" s="10"/>
      <c r="C110" s="10"/>
      <c r="D110" s="10"/>
      <c r="E110" s="10"/>
      <c r="F110" s="10"/>
    </row>
    <row r="111" spans="1:6" ht="15.75" thickBot="1" x14ac:dyDescent="0.3">
      <c r="A111" s="10"/>
      <c r="B111" s="10"/>
      <c r="C111" s="10"/>
      <c r="D111" s="10"/>
      <c r="E111" s="10"/>
      <c r="F111" s="10"/>
    </row>
    <row r="112" spans="1:6" ht="15.75" thickBot="1" x14ac:dyDescent="0.3">
      <c r="A112" s="10"/>
      <c r="B112" s="10"/>
      <c r="C112" s="10"/>
      <c r="D112" s="10"/>
      <c r="E112" s="10"/>
      <c r="F112" s="10"/>
    </row>
    <row r="113" spans="1:6" ht="15.75" thickBot="1" x14ac:dyDescent="0.3">
      <c r="A113" s="10" t="s">
        <v>6</v>
      </c>
      <c r="B113" s="10"/>
      <c r="C113" s="1" t="s">
        <v>8</v>
      </c>
      <c r="D113" s="1">
        <v>1</v>
      </c>
      <c r="E113" s="1">
        <v>2</v>
      </c>
      <c r="F113" s="1">
        <v>6</v>
      </c>
    </row>
    <row r="114" spans="1:6" ht="22.5" x14ac:dyDescent="0.25">
      <c r="A114" s="5" t="s">
        <v>20</v>
      </c>
      <c r="B114" s="5" t="s">
        <v>299</v>
      </c>
      <c r="C114" s="5" t="s">
        <v>22</v>
      </c>
      <c r="D114" s="6">
        <f>D115+D168</f>
        <v>52129720</v>
      </c>
      <c r="E114" s="6">
        <f>E115+E168</f>
        <v>16899640</v>
      </c>
      <c r="F114" s="6">
        <f>F115+F168</f>
        <v>17285906</v>
      </c>
    </row>
    <row r="115" spans="1:6" x14ac:dyDescent="0.25">
      <c r="A115" s="5" t="s">
        <v>23</v>
      </c>
      <c r="B115" s="5" t="s">
        <v>27</v>
      </c>
      <c r="C115" s="5" t="s">
        <v>28</v>
      </c>
      <c r="D115" s="6">
        <f>D116+D150</f>
        <v>50035360</v>
      </c>
      <c r="E115" s="6">
        <f>E116+E150</f>
        <v>16462180</v>
      </c>
      <c r="F115" s="6">
        <f>F116+F150</f>
        <v>16848449</v>
      </c>
    </row>
    <row r="116" spans="1:6" ht="22.5" x14ac:dyDescent="0.25">
      <c r="A116" s="5" t="s">
        <v>26</v>
      </c>
      <c r="B116" s="5" t="s">
        <v>30</v>
      </c>
      <c r="C116" s="5" t="s">
        <v>31</v>
      </c>
      <c r="D116" s="6">
        <f>D117+D124+D135+D147</f>
        <v>42534000</v>
      </c>
      <c r="E116" s="6">
        <f>E117+E124+E135+E147</f>
        <v>13597080</v>
      </c>
      <c r="F116" s="6">
        <f>F117+F124+F135+F147</f>
        <v>13955346</v>
      </c>
    </row>
    <row r="117" spans="1:6" ht="22.5" x14ac:dyDescent="0.25">
      <c r="A117" s="5" t="s">
        <v>29</v>
      </c>
      <c r="B117" s="5" t="s">
        <v>33</v>
      </c>
      <c r="C117" s="5" t="s">
        <v>34</v>
      </c>
      <c r="D117" s="6">
        <f>+D118</f>
        <v>17470000</v>
      </c>
      <c r="E117" s="6">
        <f>+E118</f>
        <v>4195210</v>
      </c>
      <c r="F117" s="6">
        <f>+F118</f>
        <v>4195196</v>
      </c>
    </row>
    <row r="118" spans="1:6" ht="33" x14ac:dyDescent="0.25">
      <c r="A118" s="5" t="s">
        <v>300</v>
      </c>
      <c r="B118" s="5" t="s">
        <v>36</v>
      </c>
      <c r="C118" s="5" t="s">
        <v>37</v>
      </c>
      <c r="D118" s="6">
        <f>D119+D121</f>
        <v>17470000</v>
      </c>
      <c r="E118" s="6">
        <f>E119+E121</f>
        <v>4195210</v>
      </c>
      <c r="F118" s="6">
        <f>F119+F121</f>
        <v>4195196</v>
      </c>
    </row>
    <row r="119" spans="1:6" x14ac:dyDescent="0.25">
      <c r="A119" s="5" t="s">
        <v>35</v>
      </c>
      <c r="B119" s="5" t="s">
        <v>39</v>
      </c>
      <c r="C119" s="5" t="s">
        <v>40</v>
      </c>
      <c r="D119" s="6">
        <f>+D120</f>
        <v>303000</v>
      </c>
      <c r="E119" s="6">
        <f>+E120</f>
        <v>76950</v>
      </c>
      <c r="F119" s="6">
        <f>+F120</f>
        <v>76946</v>
      </c>
    </row>
    <row r="120" spans="1:6" ht="22.5" x14ac:dyDescent="0.25">
      <c r="A120" s="5" t="s">
        <v>301</v>
      </c>
      <c r="B120" s="5" t="s">
        <v>42</v>
      </c>
      <c r="C120" s="5" t="s">
        <v>43</v>
      </c>
      <c r="D120" s="6">
        <v>303000</v>
      </c>
      <c r="E120" s="6">
        <v>76950</v>
      </c>
      <c r="F120" s="6">
        <v>76946</v>
      </c>
    </row>
    <row r="121" spans="1:6" ht="22.5" x14ac:dyDescent="0.25">
      <c r="A121" s="5" t="s">
        <v>41</v>
      </c>
      <c r="B121" s="5" t="s">
        <v>45</v>
      </c>
      <c r="C121" s="5" t="s">
        <v>46</v>
      </c>
      <c r="D121" s="6">
        <f>D122+D123</f>
        <v>17167000</v>
      </c>
      <c r="E121" s="6">
        <f>E122+E123</f>
        <v>4118260</v>
      </c>
      <c r="F121" s="6">
        <f>F122+F123</f>
        <v>4118250</v>
      </c>
    </row>
    <row r="122" spans="1:6" ht="22.5" x14ac:dyDescent="0.25">
      <c r="A122" s="5" t="s">
        <v>44</v>
      </c>
      <c r="B122" s="5" t="s">
        <v>48</v>
      </c>
      <c r="C122" s="5" t="s">
        <v>49</v>
      </c>
      <c r="D122" s="6">
        <v>16567000</v>
      </c>
      <c r="E122" s="6">
        <v>4118260</v>
      </c>
      <c r="F122" s="6">
        <v>4118250</v>
      </c>
    </row>
    <row r="123" spans="1:6" ht="22.5" x14ac:dyDescent="0.25">
      <c r="A123" s="5" t="s">
        <v>302</v>
      </c>
      <c r="B123" s="5" t="s">
        <v>51</v>
      </c>
      <c r="C123" s="5" t="s">
        <v>52</v>
      </c>
      <c r="D123" s="6">
        <v>600000</v>
      </c>
      <c r="E123" s="6">
        <v>0</v>
      </c>
      <c r="F123" s="6">
        <v>0</v>
      </c>
    </row>
    <row r="124" spans="1:6" ht="22.5" x14ac:dyDescent="0.25">
      <c r="A124" s="5" t="s">
        <v>303</v>
      </c>
      <c r="B124" s="5" t="s">
        <v>54</v>
      </c>
      <c r="C124" s="5" t="s">
        <v>55</v>
      </c>
      <c r="D124" s="6">
        <f>D125</f>
        <v>6572000</v>
      </c>
      <c r="E124" s="6">
        <f>E125</f>
        <v>5329850</v>
      </c>
      <c r="F124" s="6">
        <f>F125</f>
        <v>5620306</v>
      </c>
    </row>
    <row r="125" spans="1:6" ht="22.5" x14ac:dyDescent="0.25">
      <c r="A125" s="5" t="s">
        <v>53</v>
      </c>
      <c r="B125" s="5" t="s">
        <v>57</v>
      </c>
      <c r="C125" s="5" t="s">
        <v>58</v>
      </c>
      <c r="D125" s="6">
        <f>D126+D129+D133+D134</f>
        <v>6572000</v>
      </c>
      <c r="E125" s="6">
        <f>E126+E129+E133+E134</f>
        <v>5329850</v>
      </c>
      <c r="F125" s="6">
        <f>F126+F129+F133+F134</f>
        <v>5620306</v>
      </c>
    </row>
    <row r="126" spans="1:6" ht="22.5" x14ac:dyDescent="0.25">
      <c r="A126" s="5" t="s">
        <v>56</v>
      </c>
      <c r="B126" s="5" t="s">
        <v>60</v>
      </c>
      <c r="C126" s="5" t="s">
        <v>61</v>
      </c>
      <c r="D126" s="6">
        <f>D127+D128</f>
        <v>4500000</v>
      </c>
      <c r="E126" s="6">
        <f>E127+E128</f>
        <v>4040870</v>
      </c>
      <c r="F126" s="6">
        <f>F127+F128</f>
        <v>4300950</v>
      </c>
    </row>
    <row r="127" spans="1:6" ht="22.5" x14ac:dyDescent="0.25">
      <c r="A127" s="5" t="s">
        <v>59</v>
      </c>
      <c r="B127" s="5" t="s">
        <v>63</v>
      </c>
      <c r="C127" s="5" t="s">
        <v>64</v>
      </c>
      <c r="D127" s="6">
        <v>1920000</v>
      </c>
      <c r="E127" s="6">
        <v>1920000</v>
      </c>
      <c r="F127" s="6">
        <v>2152329</v>
      </c>
    </row>
    <row r="128" spans="1:6" ht="22.5" x14ac:dyDescent="0.25">
      <c r="A128" s="5" t="s">
        <v>62</v>
      </c>
      <c r="B128" s="5" t="s">
        <v>66</v>
      </c>
      <c r="C128" s="5" t="s">
        <v>67</v>
      </c>
      <c r="D128" s="6">
        <v>2580000</v>
      </c>
      <c r="E128" s="6">
        <v>2120870</v>
      </c>
      <c r="F128" s="6">
        <v>2148621</v>
      </c>
    </row>
    <row r="129" spans="1:6" ht="22.5" x14ac:dyDescent="0.25">
      <c r="A129" s="5" t="s">
        <v>65</v>
      </c>
      <c r="B129" s="5" t="s">
        <v>69</v>
      </c>
      <c r="C129" s="5" t="s">
        <v>70</v>
      </c>
      <c r="D129" s="6">
        <f>D130+D131+D132</f>
        <v>1617000</v>
      </c>
      <c r="E129" s="6">
        <f>E130+E131+E132</f>
        <v>1124830</v>
      </c>
      <c r="F129" s="6">
        <f>F130+F131+F132</f>
        <v>1152470</v>
      </c>
    </row>
    <row r="130" spans="1:6" ht="22.5" x14ac:dyDescent="0.25">
      <c r="A130" s="5" t="s">
        <v>68</v>
      </c>
      <c r="B130" s="5" t="s">
        <v>72</v>
      </c>
      <c r="C130" s="5" t="s">
        <v>73</v>
      </c>
      <c r="D130" s="6">
        <v>1020000</v>
      </c>
      <c r="E130" s="6">
        <v>706230</v>
      </c>
      <c r="F130" s="6">
        <v>722453</v>
      </c>
    </row>
    <row r="131" spans="1:6" ht="22.5" x14ac:dyDescent="0.25">
      <c r="A131" s="5" t="s">
        <v>71</v>
      </c>
      <c r="B131" s="5" t="s">
        <v>75</v>
      </c>
      <c r="C131" s="5" t="s">
        <v>76</v>
      </c>
      <c r="D131" s="6">
        <v>241000</v>
      </c>
      <c r="E131" s="6">
        <v>164420</v>
      </c>
      <c r="F131" s="6">
        <v>167474</v>
      </c>
    </row>
    <row r="132" spans="1:6" ht="22.5" x14ac:dyDescent="0.25">
      <c r="A132" s="5" t="s">
        <v>74</v>
      </c>
      <c r="B132" s="5" t="s">
        <v>78</v>
      </c>
      <c r="C132" s="5" t="s">
        <v>79</v>
      </c>
      <c r="D132" s="6">
        <v>356000</v>
      </c>
      <c r="E132" s="6">
        <v>254180</v>
      </c>
      <c r="F132" s="6">
        <v>262543</v>
      </c>
    </row>
    <row r="133" spans="1:6" ht="22.5" x14ac:dyDescent="0.25">
      <c r="A133" s="5" t="s">
        <v>77</v>
      </c>
      <c r="B133" s="5" t="s">
        <v>81</v>
      </c>
      <c r="C133" s="5" t="s">
        <v>82</v>
      </c>
      <c r="D133" s="6">
        <v>250000</v>
      </c>
      <c r="E133" s="6">
        <v>26990</v>
      </c>
      <c r="F133" s="6">
        <v>27044</v>
      </c>
    </row>
    <row r="134" spans="1:6" ht="22.5" x14ac:dyDescent="0.25">
      <c r="A134" s="5" t="s">
        <v>80</v>
      </c>
      <c r="B134" s="5" t="s">
        <v>84</v>
      </c>
      <c r="C134" s="5" t="s">
        <v>85</v>
      </c>
      <c r="D134" s="6">
        <v>205000</v>
      </c>
      <c r="E134" s="6">
        <v>137160</v>
      </c>
      <c r="F134" s="6">
        <v>139842</v>
      </c>
    </row>
    <row r="135" spans="1:6" ht="22.5" x14ac:dyDescent="0.25">
      <c r="A135" s="5" t="s">
        <v>83</v>
      </c>
      <c r="B135" s="5" t="s">
        <v>87</v>
      </c>
      <c r="C135" s="5" t="s">
        <v>88</v>
      </c>
      <c r="D135" s="6">
        <f>D136+D139+D141</f>
        <v>18492000</v>
      </c>
      <c r="E135" s="6">
        <f>E136+E139+E141</f>
        <v>4072020</v>
      </c>
      <c r="F135" s="6">
        <f>F136+F139+F141</f>
        <v>4139837</v>
      </c>
    </row>
    <row r="136" spans="1:6" ht="22.5" x14ac:dyDescent="0.25">
      <c r="A136" s="5" t="s">
        <v>86</v>
      </c>
      <c r="B136" s="5" t="s">
        <v>90</v>
      </c>
      <c r="C136" s="5" t="s">
        <v>91</v>
      </c>
      <c r="D136" s="6">
        <f>+D137+D138</f>
        <v>15669000</v>
      </c>
      <c r="E136" s="6">
        <f>+E137+E138</f>
        <v>2630540</v>
      </c>
      <c r="F136" s="6">
        <f>+F137+F138</f>
        <v>2630538</v>
      </c>
    </row>
    <row r="137" spans="1:6" ht="43.5" x14ac:dyDescent="0.25">
      <c r="A137" s="5" t="s">
        <v>304</v>
      </c>
      <c r="B137" s="5" t="s">
        <v>93</v>
      </c>
      <c r="C137" s="5" t="s">
        <v>94</v>
      </c>
      <c r="D137" s="6">
        <v>10559000</v>
      </c>
      <c r="E137" s="6">
        <v>2630540</v>
      </c>
      <c r="F137" s="6">
        <v>2630538</v>
      </c>
    </row>
    <row r="138" spans="1:6" ht="22.5" x14ac:dyDescent="0.25">
      <c r="A138" s="5" t="s">
        <v>305</v>
      </c>
      <c r="B138" s="5" t="s">
        <v>96</v>
      </c>
      <c r="C138" s="5" t="s">
        <v>97</v>
      </c>
      <c r="D138" s="6">
        <v>5110000</v>
      </c>
      <c r="E138" s="6">
        <v>0</v>
      </c>
      <c r="F138" s="6">
        <v>0</v>
      </c>
    </row>
    <row r="139" spans="1:6" ht="22.5" x14ac:dyDescent="0.25">
      <c r="A139" s="5" t="s">
        <v>306</v>
      </c>
      <c r="B139" s="5" t="s">
        <v>99</v>
      </c>
      <c r="C139" s="5" t="s">
        <v>100</v>
      </c>
      <c r="D139" s="6">
        <f>D140</f>
        <v>1000</v>
      </c>
      <c r="E139" s="6">
        <f>E140</f>
        <v>20</v>
      </c>
      <c r="F139" s="6">
        <f>F140</f>
        <v>15</v>
      </c>
    </row>
    <row r="140" spans="1:6" ht="22.5" x14ac:dyDescent="0.25">
      <c r="A140" s="5" t="s">
        <v>307</v>
      </c>
      <c r="B140" s="5" t="s">
        <v>102</v>
      </c>
      <c r="C140" s="5" t="s">
        <v>103</v>
      </c>
      <c r="D140" s="6">
        <v>1000</v>
      </c>
      <c r="E140" s="6">
        <v>20</v>
      </c>
      <c r="F140" s="6">
        <v>15</v>
      </c>
    </row>
    <row r="141" spans="1:6" ht="33" x14ac:dyDescent="0.25">
      <c r="A141" s="5" t="s">
        <v>101</v>
      </c>
      <c r="B141" s="5" t="s">
        <v>105</v>
      </c>
      <c r="C141" s="5" t="s">
        <v>106</v>
      </c>
      <c r="D141" s="6">
        <f>D142+D145+D146</f>
        <v>2822000</v>
      </c>
      <c r="E141" s="6">
        <f>E142+E145+E146</f>
        <v>1441460</v>
      </c>
      <c r="F141" s="6">
        <f>F142+F145+F146</f>
        <v>1509284</v>
      </c>
    </row>
    <row r="142" spans="1:6" ht="22.5" x14ac:dyDescent="0.25">
      <c r="A142" s="5" t="s">
        <v>308</v>
      </c>
      <c r="B142" s="5" t="s">
        <v>108</v>
      </c>
      <c r="C142" s="5" t="s">
        <v>109</v>
      </c>
      <c r="D142" s="6">
        <f>D143+D144</f>
        <v>1999000</v>
      </c>
      <c r="E142" s="6">
        <f>E143+E144</f>
        <v>1149860</v>
      </c>
      <c r="F142" s="6">
        <f>F143+F144</f>
        <v>1211327</v>
      </c>
    </row>
    <row r="143" spans="1:6" ht="22.5" x14ac:dyDescent="0.25">
      <c r="A143" s="5" t="s">
        <v>104</v>
      </c>
      <c r="B143" s="5" t="s">
        <v>111</v>
      </c>
      <c r="C143" s="5" t="s">
        <v>112</v>
      </c>
      <c r="D143" s="6">
        <v>1541000</v>
      </c>
      <c r="E143" s="6">
        <v>906270</v>
      </c>
      <c r="F143" s="6">
        <v>960992</v>
      </c>
    </row>
    <row r="144" spans="1:6" ht="22.5" x14ac:dyDescent="0.25">
      <c r="A144" s="5" t="s">
        <v>107</v>
      </c>
      <c r="B144" s="5" t="s">
        <v>114</v>
      </c>
      <c r="C144" s="5" t="s">
        <v>115</v>
      </c>
      <c r="D144" s="6">
        <v>458000</v>
      </c>
      <c r="E144" s="6">
        <v>243590</v>
      </c>
      <c r="F144" s="6">
        <v>250335</v>
      </c>
    </row>
    <row r="145" spans="1:6" ht="22.5" x14ac:dyDescent="0.25">
      <c r="A145" s="5" t="s">
        <v>110</v>
      </c>
      <c r="B145" s="5" t="s">
        <v>117</v>
      </c>
      <c r="C145" s="5" t="s">
        <v>118</v>
      </c>
      <c r="D145" s="6">
        <v>708000</v>
      </c>
      <c r="E145" s="6">
        <v>215520</v>
      </c>
      <c r="F145" s="6">
        <v>219858</v>
      </c>
    </row>
    <row r="146" spans="1:6" ht="33" x14ac:dyDescent="0.25">
      <c r="A146" s="5" t="s">
        <v>113</v>
      </c>
      <c r="B146" s="5" t="s">
        <v>120</v>
      </c>
      <c r="C146" s="5" t="s">
        <v>121</v>
      </c>
      <c r="D146" s="6">
        <v>115000</v>
      </c>
      <c r="E146" s="6">
        <v>76080</v>
      </c>
      <c r="F146" s="6">
        <v>78099</v>
      </c>
    </row>
    <row r="147" spans="1:6" ht="22.5" x14ac:dyDescent="0.25">
      <c r="A147" s="5" t="s">
        <v>116</v>
      </c>
      <c r="B147" s="5" t="s">
        <v>123</v>
      </c>
      <c r="C147" s="5" t="s">
        <v>124</v>
      </c>
      <c r="D147" s="6">
        <f>D148</f>
        <v>0</v>
      </c>
      <c r="E147" s="6">
        <f>E148</f>
        <v>0</v>
      </c>
      <c r="F147" s="6">
        <f t="shared" ref="F147:F148" si="2">F148</f>
        <v>7</v>
      </c>
    </row>
    <row r="148" spans="1:6" ht="22.5" x14ac:dyDescent="0.25">
      <c r="A148" s="5" t="s">
        <v>119</v>
      </c>
      <c r="B148" s="5" t="s">
        <v>126</v>
      </c>
      <c r="C148" s="5" t="s">
        <v>127</v>
      </c>
      <c r="D148" s="6">
        <f>D149</f>
        <v>0</v>
      </c>
      <c r="E148" s="6">
        <f>E149</f>
        <v>0</v>
      </c>
      <c r="F148" s="6">
        <f t="shared" si="2"/>
        <v>7</v>
      </c>
    </row>
    <row r="149" spans="1:6" ht="22.5" x14ac:dyDescent="0.25">
      <c r="A149" s="5" t="s">
        <v>122</v>
      </c>
      <c r="B149" s="5" t="s">
        <v>129</v>
      </c>
      <c r="C149" s="5" t="s">
        <v>130</v>
      </c>
      <c r="D149" s="6">
        <v>0</v>
      </c>
      <c r="E149" s="6">
        <v>0</v>
      </c>
      <c r="F149" s="6">
        <v>7</v>
      </c>
    </row>
    <row r="150" spans="1:6" ht="22.5" x14ac:dyDescent="0.25">
      <c r="A150" s="5" t="s">
        <v>125</v>
      </c>
      <c r="B150" s="5" t="s">
        <v>132</v>
      </c>
      <c r="C150" s="5" t="s">
        <v>133</v>
      </c>
      <c r="D150" s="6">
        <f>D151+D155</f>
        <v>7501360</v>
      </c>
      <c r="E150" s="6">
        <f>E151+E155</f>
        <v>2865100</v>
      </c>
      <c r="F150" s="6">
        <f>F151+F155</f>
        <v>2893103</v>
      </c>
    </row>
    <row r="151" spans="1:6" ht="22.5" x14ac:dyDescent="0.25">
      <c r="A151" s="5" t="s">
        <v>128</v>
      </c>
      <c r="B151" s="5" t="s">
        <v>135</v>
      </c>
      <c r="C151" s="5" t="s">
        <v>136</v>
      </c>
      <c r="D151" s="6">
        <f>D152</f>
        <v>2060000</v>
      </c>
      <c r="E151" s="6">
        <f>E152</f>
        <v>744430</v>
      </c>
      <c r="F151" s="6">
        <f>F152</f>
        <v>744780</v>
      </c>
    </row>
    <row r="152" spans="1:6" ht="22.5" x14ac:dyDescent="0.25">
      <c r="A152" s="5" t="s">
        <v>131</v>
      </c>
      <c r="B152" s="5" t="s">
        <v>138</v>
      </c>
      <c r="C152" s="5" t="s">
        <v>139</v>
      </c>
      <c r="D152" s="6">
        <f>+D153</f>
        <v>2060000</v>
      </c>
      <c r="E152" s="6">
        <f>+E153</f>
        <v>744430</v>
      </c>
      <c r="F152" s="6">
        <f t="shared" ref="F152:F153" si="3">+F153</f>
        <v>744780</v>
      </c>
    </row>
    <row r="153" spans="1:6" ht="22.5" x14ac:dyDescent="0.25">
      <c r="A153" s="5" t="s">
        <v>309</v>
      </c>
      <c r="B153" s="5" t="s">
        <v>141</v>
      </c>
      <c r="C153" s="5" t="s">
        <v>142</v>
      </c>
      <c r="D153" s="6">
        <f>+D154</f>
        <v>2060000</v>
      </c>
      <c r="E153" s="6">
        <f>+E154</f>
        <v>744430</v>
      </c>
      <c r="F153" s="6">
        <f t="shared" si="3"/>
        <v>744780</v>
      </c>
    </row>
    <row r="154" spans="1:6" ht="22.5" x14ac:dyDescent="0.25">
      <c r="A154" s="5" t="s">
        <v>310</v>
      </c>
      <c r="B154" s="5" t="s">
        <v>144</v>
      </c>
      <c r="C154" s="5" t="s">
        <v>145</v>
      </c>
      <c r="D154" s="6">
        <v>2060000</v>
      </c>
      <c r="E154" s="6">
        <v>744430</v>
      </c>
      <c r="F154" s="6">
        <v>744780</v>
      </c>
    </row>
    <row r="155" spans="1:6" ht="22.5" x14ac:dyDescent="0.25">
      <c r="A155" s="5" t="s">
        <v>311</v>
      </c>
      <c r="B155" s="5" t="s">
        <v>147</v>
      </c>
      <c r="C155" s="5" t="s">
        <v>148</v>
      </c>
      <c r="D155" s="6">
        <f>D156+D159+D163+D166</f>
        <v>5441360</v>
      </c>
      <c r="E155" s="6">
        <f>E156+E159+E163+E166</f>
        <v>2120670</v>
      </c>
      <c r="F155" s="6">
        <f>F156+F159+F163+F166</f>
        <v>2148323</v>
      </c>
    </row>
    <row r="156" spans="1:6" ht="43.5" x14ac:dyDescent="0.25">
      <c r="A156" s="5" t="s">
        <v>312</v>
      </c>
      <c r="B156" s="5" t="s">
        <v>150</v>
      </c>
      <c r="C156" s="5" t="s">
        <v>151</v>
      </c>
      <c r="D156" s="6">
        <f>D157+D158</f>
        <v>7805970</v>
      </c>
      <c r="E156" s="6">
        <f>E157+E158</f>
        <v>1843880</v>
      </c>
      <c r="F156" s="6">
        <f>F157+F158</f>
        <v>1852339</v>
      </c>
    </row>
    <row r="157" spans="1:6" ht="22.5" x14ac:dyDescent="0.25">
      <c r="A157" s="5" t="s">
        <v>146</v>
      </c>
      <c r="B157" s="5" t="s">
        <v>153</v>
      </c>
      <c r="C157" s="5" t="s">
        <v>154</v>
      </c>
      <c r="D157" s="6">
        <v>60000</v>
      </c>
      <c r="E157" s="6">
        <v>310</v>
      </c>
      <c r="F157" s="6">
        <v>308</v>
      </c>
    </row>
    <row r="158" spans="1:6" ht="22.5" x14ac:dyDescent="0.25">
      <c r="A158" s="5" t="s">
        <v>313</v>
      </c>
      <c r="B158" s="5" t="s">
        <v>156</v>
      </c>
      <c r="C158" s="5" t="s">
        <v>157</v>
      </c>
      <c r="D158" s="6">
        <v>7745970</v>
      </c>
      <c r="E158" s="6">
        <v>1843570</v>
      </c>
      <c r="F158" s="6">
        <v>1852031</v>
      </c>
    </row>
    <row r="159" spans="1:6" ht="22.5" x14ac:dyDescent="0.25">
      <c r="A159" s="5" t="s">
        <v>314</v>
      </c>
      <c r="B159" s="5" t="s">
        <v>159</v>
      </c>
      <c r="C159" s="5" t="s">
        <v>160</v>
      </c>
      <c r="D159" s="6">
        <f>D160+D162</f>
        <v>808500</v>
      </c>
      <c r="E159" s="6">
        <f>E160+E162</f>
        <v>211870</v>
      </c>
      <c r="F159" s="6">
        <f>F160+F162</f>
        <v>212873</v>
      </c>
    </row>
    <row r="160" spans="1:6" ht="22.5" x14ac:dyDescent="0.25">
      <c r="A160" s="5" t="s">
        <v>315</v>
      </c>
      <c r="B160" s="5" t="s">
        <v>162</v>
      </c>
      <c r="C160" s="5" t="s">
        <v>163</v>
      </c>
      <c r="D160" s="6">
        <f>D161</f>
        <v>802000</v>
      </c>
      <c r="E160" s="6">
        <f>E161</f>
        <v>211870</v>
      </c>
      <c r="F160" s="6">
        <f>F161</f>
        <v>212873</v>
      </c>
    </row>
    <row r="161" spans="1:6" ht="22.5" x14ac:dyDescent="0.25">
      <c r="A161" s="5" t="s">
        <v>158</v>
      </c>
      <c r="B161" s="5" t="s">
        <v>165</v>
      </c>
      <c r="C161" s="5" t="s">
        <v>166</v>
      </c>
      <c r="D161" s="6">
        <v>802000</v>
      </c>
      <c r="E161" s="6">
        <v>211870</v>
      </c>
      <c r="F161" s="6">
        <v>212873</v>
      </c>
    </row>
    <row r="162" spans="1:6" ht="22.5" x14ac:dyDescent="0.25">
      <c r="A162" s="5" t="s">
        <v>316</v>
      </c>
      <c r="B162" s="5" t="s">
        <v>168</v>
      </c>
      <c r="C162" s="5" t="s">
        <v>169</v>
      </c>
      <c r="D162" s="6">
        <v>6500</v>
      </c>
      <c r="E162" s="6">
        <v>0</v>
      </c>
      <c r="F162" s="6">
        <v>0</v>
      </c>
    </row>
    <row r="163" spans="1:6" ht="33" x14ac:dyDescent="0.25">
      <c r="A163" s="5" t="s">
        <v>317</v>
      </c>
      <c r="B163" s="5" t="s">
        <v>171</v>
      </c>
      <c r="C163" s="5" t="s">
        <v>172</v>
      </c>
      <c r="D163" s="6">
        <f>+D164+D165</f>
        <v>5530900</v>
      </c>
      <c r="E163" s="6">
        <f>+E164+E165</f>
        <v>1352160</v>
      </c>
      <c r="F163" s="6">
        <f>+F164+F165</f>
        <v>1370351</v>
      </c>
    </row>
    <row r="164" spans="1:6" ht="22.5" x14ac:dyDescent="0.25">
      <c r="A164" s="5" t="s">
        <v>318</v>
      </c>
      <c r="B164" s="5" t="s">
        <v>174</v>
      </c>
      <c r="C164" s="5" t="s">
        <v>175</v>
      </c>
      <c r="D164" s="6">
        <v>5475900</v>
      </c>
      <c r="E164" s="6">
        <v>1335320</v>
      </c>
      <c r="F164" s="6">
        <v>1341803</v>
      </c>
    </row>
    <row r="165" spans="1:6" ht="18" customHeight="1" x14ac:dyDescent="0.25">
      <c r="A165" s="5" t="s">
        <v>319</v>
      </c>
      <c r="B165" s="5" t="s">
        <v>177</v>
      </c>
      <c r="C165" s="5" t="s">
        <v>178</v>
      </c>
      <c r="D165" s="6">
        <v>55000</v>
      </c>
      <c r="E165" s="6">
        <v>16840</v>
      </c>
      <c r="F165" s="6">
        <v>28548</v>
      </c>
    </row>
    <row r="166" spans="1:6" ht="33" x14ac:dyDescent="0.25">
      <c r="A166" s="5" t="s">
        <v>320</v>
      </c>
      <c r="B166" s="5" t="s">
        <v>321</v>
      </c>
      <c r="C166" s="5" t="s">
        <v>322</v>
      </c>
      <c r="D166" s="6">
        <f>+D167</f>
        <v>-8704010</v>
      </c>
      <c r="E166" s="6">
        <f>+E167</f>
        <v>-1287240</v>
      </c>
      <c r="F166" s="6">
        <f>+F167</f>
        <v>-1287240</v>
      </c>
    </row>
    <row r="167" spans="1:6" ht="33" x14ac:dyDescent="0.25">
      <c r="A167" s="5" t="s">
        <v>323</v>
      </c>
      <c r="B167" s="5" t="s">
        <v>180</v>
      </c>
      <c r="C167" s="5" t="s">
        <v>181</v>
      </c>
      <c r="D167" s="6">
        <v>-8704010</v>
      </c>
      <c r="E167" s="6">
        <v>-1287240</v>
      </c>
      <c r="F167" s="6">
        <v>-1287240</v>
      </c>
    </row>
    <row r="168" spans="1:6" ht="16.5" customHeight="1" x14ac:dyDescent="0.25">
      <c r="A168" s="5" t="s">
        <v>188</v>
      </c>
      <c r="B168" s="5" t="s">
        <v>195</v>
      </c>
      <c r="C168" s="5" t="s">
        <v>196</v>
      </c>
      <c r="D168" s="6">
        <f>D169</f>
        <v>2094360</v>
      </c>
      <c r="E168" s="6">
        <f>E169</f>
        <v>437460</v>
      </c>
      <c r="F168" s="6">
        <f t="shared" ref="F168:F169" si="4">F169</f>
        <v>437457</v>
      </c>
    </row>
    <row r="169" spans="1:6" ht="33" x14ac:dyDescent="0.25">
      <c r="A169" s="5" t="s">
        <v>324</v>
      </c>
      <c r="B169" s="5" t="s">
        <v>198</v>
      </c>
      <c r="C169" s="5" t="s">
        <v>199</v>
      </c>
      <c r="D169" s="6">
        <f>D170</f>
        <v>2094360</v>
      </c>
      <c r="E169" s="6">
        <f>E170</f>
        <v>437460</v>
      </c>
      <c r="F169" s="6">
        <f t="shared" si="4"/>
        <v>437457</v>
      </c>
    </row>
    <row r="170" spans="1:6" ht="96" x14ac:dyDescent="0.25">
      <c r="A170" s="5" t="s">
        <v>325</v>
      </c>
      <c r="B170" s="5" t="s">
        <v>201</v>
      </c>
      <c r="C170" s="5" t="s">
        <v>202</v>
      </c>
      <c r="D170" s="6">
        <f>+D171+D172+D173+D174</f>
        <v>2094360</v>
      </c>
      <c r="E170" s="6">
        <f>+E171+E172+E173+E174</f>
        <v>437460</v>
      </c>
      <c r="F170" s="6">
        <f>+F171+F172+F173+F174</f>
        <v>437457</v>
      </c>
    </row>
    <row r="171" spans="1:6" ht="43.5" x14ac:dyDescent="0.25">
      <c r="A171" s="5" t="s">
        <v>326</v>
      </c>
      <c r="B171" s="5" t="s">
        <v>204</v>
      </c>
      <c r="C171" s="5" t="s">
        <v>205</v>
      </c>
      <c r="D171" s="6">
        <v>530000</v>
      </c>
      <c r="E171" s="6">
        <v>37420</v>
      </c>
      <c r="F171" s="6">
        <v>37420</v>
      </c>
    </row>
    <row r="172" spans="1:6" ht="33" x14ac:dyDescent="0.25">
      <c r="A172" s="5" t="s">
        <v>327</v>
      </c>
      <c r="B172" s="5" t="s">
        <v>210</v>
      </c>
      <c r="C172" s="5" t="s">
        <v>211</v>
      </c>
      <c r="D172" s="6">
        <v>1415500</v>
      </c>
      <c r="E172" s="6">
        <v>400040</v>
      </c>
      <c r="F172" s="6">
        <v>400037</v>
      </c>
    </row>
    <row r="173" spans="1:6" ht="43.5" x14ac:dyDescent="0.25">
      <c r="A173" s="5" t="s">
        <v>328</v>
      </c>
      <c r="B173" s="5" t="s">
        <v>213</v>
      </c>
      <c r="C173" s="5" t="s">
        <v>214</v>
      </c>
      <c r="D173" s="6">
        <v>20000</v>
      </c>
      <c r="E173" s="6">
        <v>0</v>
      </c>
      <c r="F173" s="6">
        <v>0</v>
      </c>
    </row>
    <row r="174" spans="1:6" ht="33" x14ac:dyDescent="0.25">
      <c r="A174" s="5" t="s">
        <v>329</v>
      </c>
      <c r="B174" s="5" t="s">
        <v>248</v>
      </c>
      <c r="C174" s="5" t="s">
        <v>249</v>
      </c>
      <c r="D174" s="6">
        <v>128860</v>
      </c>
      <c r="E174" s="6">
        <v>0</v>
      </c>
      <c r="F174" s="6">
        <v>0</v>
      </c>
    </row>
    <row r="176" spans="1:6" ht="52.5" customHeight="1" x14ac:dyDescent="0.25">
      <c r="A176" s="13" t="s">
        <v>330</v>
      </c>
      <c r="B176" s="13"/>
      <c r="C176" s="13"/>
      <c r="D176" s="13"/>
      <c r="E176" s="13"/>
      <c r="F176" s="13"/>
    </row>
    <row r="177" spans="1:6" ht="15.75" thickBot="1" x14ac:dyDescent="0.3"/>
    <row r="178" spans="1:6" ht="15.75" thickBot="1" x14ac:dyDescent="0.3">
      <c r="A178" s="10" t="s">
        <v>5</v>
      </c>
      <c r="B178" s="10"/>
      <c r="C178" s="10" t="s">
        <v>7</v>
      </c>
      <c r="D178" s="10" t="s">
        <v>9</v>
      </c>
      <c r="E178" s="10" t="s">
        <v>10</v>
      </c>
      <c r="F178" s="10" t="s">
        <v>16</v>
      </c>
    </row>
    <row r="179" spans="1:6" ht="15.75" thickBot="1" x14ac:dyDescent="0.3">
      <c r="A179" s="10"/>
      <c r="B179" s="10"/>
      <c r="C179" s="10"/>
      <c r="D179" s="10"/>
      <c r="E179" s="10"/>
      <c r="F179" s="10"/>
    </row>
    <row r="180" spans="1:6" ht="15.75" thickBot="1" x14ac:dyDescent="0.3">
      <c r="A180" s="10"/>
      <c r="B180" s="10"/>
      <c r="C180" s="10"/>
      <c r="D180" s="10"/>
      <c r="E180" s="10"/>
      <c r="F180" s="10"/>
    </row>
    <row r="181" spans="1:6" ht="15.75" thickBot="1" x14ac:dyDescent="0.3">
      <c r="A181" s="10"/>
      <c r="B181" s="10"/>
      <c r="C181" s="10"/>
      <c r="D181" s="10"/>
      <c r="E181" s="10"/>
      <c r="F181" s="10"/>
    </row>
    <row r="182" spans="1:6" ht="15.75" thickBot="1" x14ac:dyDescent="0.3">
      <c r="A182" s="10" t="s">
        <v>6</v>
      </c>
      <c r="B182" s="10"/>
      <c r="C182" s="1" t="s">
        <v>8</v>
      </c>
      <c r="D182" s="1">
        <v>1</v>
      </c>
      <c r="E182" s="1">
        <v>2</v>
      </c>
      <c r="F182" s="1">
        <v>6</v>
      </c>
    </row>
    <row r="183" spans="1:6" ht="22.5" x14ac:dyDescent="0.25">
      <c r="A183" s="5" t="s">
        <v>20</v>
      </c>
      <c r="B183" s="5" t="s">
        <v>331</v>
      </c>
      <c r="C183" s="5" t="s">
        <v>22</v>
      </c>
      <c r="D183" s="6">
        <f>D184+D189+D192+D216</f>
        <v>105733650</v>
      </c>
      <c r="E183" s="6">
        <f>E184+E189+E192+E216</f>
        <v>4456730</v>
      </c>
      <c r="F183" s="6">
        <f>F184+F189+F192+F216</f>
        <v>4738122</v>
      </c>
    </row>
    <row r="184" spans="1:6" x14ac:dyDescent="0.25">
      <c r="A184" s="5" t="s">
        <v>23</v>
      </c>
      <c r="B184" s="5" t="s">
        <v>27</v>
      </c>
      <c r="C184" s="5" t="s">
        <v>28</v>
      </c>
      <c r="D184" s="6">
        <f t="shared" ref="D184:E187" si="5">+D185</f>
        <v>8704010</v>
      </c>
      <c r="E184" s="6">
        <f t="shared" si="5"/>
        <v>1287240</v>
      </c>
      <c r="F184" s="6">
        <f t="shared" ref="F184:F187" si="6">+F185</f>
        <v>1287240</v>
      </c>
    </row>
    <row r="185" spans="1:6" x14ac:dyDescent="0.25">
      <c r="A185" s="5" t="s">
        <v>332</v>
      </c>
      <c r="B185" s="5" t="s">
        <v>132</v>
      </c>
      <c r="C185" s="5" t="s">
        <v>133</v>
      </c>
      <c r="D185" s="6">
        <f t="shared" si="5"/>
        <v>8704010</v>
      </c>
      <c r="E185" s="6">
        <f t="shared" si="5"/>
        <v>1287240</v>
      </c>
      <c r="F185" s="6">
        <f t="shared" si="6"/>
        <v>1287240</v>
      </c>
    </row>
    <row r="186" spans="1:6" ht="22.5" x14ac:dyDescent="0.25">
      <c r="A186" s="5" t="s">
        <v>300</v>
      </c>
      <c r="B186" s="5" t="s">
        <v>147</v>
      </c>
      <c r="C186" s="5" t="s">
        <v>148</v>
      </c>
      <c r="D186" s="6">
        <f t="shared" si="5"/>
        <v>8704010</v>
      </c>
      <c r="E186" s="6">
        <f t="shared" si="5"/>
        <v>1287240</v>
      </c>
      <c r="F186" s="6">
        <f t="shared" si="6"/>
        <v>1287240</v>
      </c>
    </row>
    <row r="187" spans="1:6" ht="22.5" x14ac:dyDescent="0.25">
      <c r="A187" s="5" t="s">
        <v>333</v>
      </c>
      <c r="B187" s="5" t="s">
        <v>321</v>
      </c>
      <c r="C187" s="5" t="s">
        <v>322</v>
      </c>
      <c r="D187" s="6">
        <f t="shared" si="5"/>
        <v>8704010</v>
      </c>
      <c r="E187" s="6">
        <f t="shared" si="5"/>
        <v>1287240</v>
      </c>
      <c r="F187" s="6">
        <f t="shared" si="6"/>
        <v>1287240</v>
      </c>
    </row>
    <row r="188" spans="1:6" ht="22.5" x14ac:dyDescent="0.25">
      <c r="A188" s="5" t="s">
        <v>334</v>
      </c>
      <c r="B188" s="5" t="s">
        <v>183</v>
      </c>
      <c r="C188" s="5" t="s">
        <v>184</v>
      </c>
      <c r="D188" s="6">
        <v>8704010</v>
      </c>
      <c r="E188" s="6">
        <v>1287240</v>
      </c>
      <c r="F188" s="6">
        <v>1287240</v>
      </c>
    </row>
    <row r="189" spans="1:6" ht="22.5" x14ac:dyDescent="0.25">
      <c r="A189" s="5" t="s">
        <v>335</v>
      </c>
      <c r="B189" s="5" t="s">
        <v>186</v>
      </c>
      <c r="C189" s="5" t="s">
        <v>187</v>
      </c>
      <c r="D189" s="6">
        <f>D190</f>
        <v>0</v>
      </c>
      <c r="E189" s="6">
        <f>E190</f>
        <v>0</v>
      </c>
      <c r="F189" s="6">
        <f>F190</f>
        <v>42411</v>
      </c>
    </row>
    <row r="190" spans="1:6" ht="33" x14ac:dyDescent="0.25">
      <c r="A190" s="5" t="s">
        <v>303</v>
      </c>
      <c r="B190" s="5" t="s">
        <v>189</v>
      </c>
      <c r="C190" s="5" t="s">
        <v>190</v>
      </c>
      <c r="D190" s="6">
        <f>+D191</f>
        <v>0</v>
      </c>
      <c r="E190" s="6">
        <f>+E191</f>
        <v>0</v>
      </c>
      <c r="F190" s="6">
        <f>+F191</f>
        <v>42411</v>
      </c>
    </row>
    <row r="191" spans="1:6" ht="22.5" x14ac:dyDescent="0.25">
      <c r="A191" s="5" t="s">
        <v>62</v>
      </c>
      <c r="B191" s="5" t="s">
        <v>192</v>
      </c>
      <c r="C191" s="5" t="s">
        <v>193</v>
      </c>
      <c r="D191" s="6">
        <v>0</v>
      </c>
      <c r="E191" s="6">
        <v>0</v>
      </c>
      <c r="F191" s="6">
        <v>42411</v>
      </c>
    </row>
    <row r="192" spans="1:6" ht="22.5" x14ac:dyDescent="0.25">
      <c r="A192" s="5" t="s">
        <v>92</v>
      </c>
      <c r="B192" s="5" t="s">
        <v>195</v>
      </c>
      <c r="C192" s="5" t="s">
        <v>196</v>
      </c>
      <c r="D192" s="6">
        <f>D193</f>
        <v>85377310</v>
      </c>
      <c r="E192" s="6">
        <f>E193</f>
        <v>3169490</v>
      </c>
      <c r="F192" s="6">
        <f>F193</f>
        <v>3408471</v>
      </c>
    </row>
    <row r="193" spans="1:15" ht="22.5" x14ac:dyDescent="0.25">
      <c r="A193" s="5" t="s">
        <v>336</v>
      </c>
      <c r="B193" s="5" t="s">
        <v>198</v>
      </c>
      <c r="C193" s="5" t="s">
        <v>199</v>
      </c>
      <c r="D193" s="6">
        <f>D194+D207</f>
        <v>85377310</v>
      </c>
      <c r="E193" s="6">
        <f>E194+E207</f>
        <v>3169490</v>
      </c>
      <c r="F193" s="6">
        <f>F194+F207</f>
        <v>3408471</v>
      </c>
    </row>
    <row r="194" spans="1:15" ht="96" x14ac:dyDescent="0.25">
      <c r="A194" s="5" t="s">
        <v>305</v>
      </c>
      <c r="B194" s="5" t="s">
        <v>201</v>
      </c>
      <c r="C194" s="5" t="s">
        <v>202</v>
      </c>
      <c r="D194" s="6">
        <f>+D195+D196+D197+D202+D205</f>
        <v>68969240</v>
      </c>
      <c r="E194" s="6">
        <f>+E195+E196+E197+E202+E205</f>
        <v>3169490</v>
      </c>
      <c r="F194" s="6">
        <f>+F195+F196+F197+F202+F205</f>
        <v>3408471</v>
      </c>
    </row>
    <row r="195" spans="1:15" ht="22.5" x14ac:dyDescent="0.25">
      <c r="A195" s="5" t="s">
        <v>337</v>
      </c>
      <c r="B195" s="5" t="s">
        <v>207</v>
      </c>
      <c r="C195" s="5" t="s">
        <v>208</v>
      </c>
      <c r="D195" s="6">
        <v>6577810</v>
      </c>
      <c r="E195" s="6">
        <v>0</v>
      </c>
      <c r="F195" s="6">
        <v>0</v>
      </c>
    </row>
    <row r="196" spans="1:15" ht="33" x14ac:dyDescent="0.25">
      <c r="A196" s="5" t="s">
        <v>164</v>
      </c>
      <c r="B196" s="5" t="s">
        <v>216</v>
      </c>
      <c r="C196" s="5" t="s">
        <v>217</v>
      </c>
      <c r="D196" s="6">
        <v>19336300</v>
      </c>
      <c r="E196" s="6">
        <v>0</v>
      </c>
      <c r="F196" s="6">
        <v>0</v>
      </c>
    </row>
    <row r="197" spans="1:15" ht="33" x14ac:dyDescent="0.25">
      <c r="A197" s="5" t="s">
        <v>338</v>
      </c>
      <c r="B197" s="5" t="s">
        <v>219</v>
      </c>
      <c r="C197" s="5" t="s">
        <v>220</v>
      </c>
      <c r="D197" s="6">
        <f>D198+D199+D200+D201</f>
        <v>36998010</v>
      </c>
      <c r="E197" s="6">
        <f>E198+E199+E200+E201</f>
        <v>3169490</v>
      </c>
      <c r="F197" s="6">
        <f>F198+F199+F200+F201</f>
        <v>3408471</v>
      </c>
    </row>
    <row r="198" spans="1:15" ht="22.5" x14ac:dyDescent="0.25">
      <c r="A198" s="5" t="s">
        <v>316</v>
      </c>
      <c r="B198" s="5" t="s">
        <v>222</v>
      </c>
      <c r="C198" s="5" t="s">
        <v>223</v>
      </c>
      <c r="D198" s="6">
        <v>30072930</v>
      </c>
      <c r="E198" s="6">
        <v>2991990</v>
      </c>
      <c r="F198" s="6">
        <v>3086084</v>
      </c>
    </row>
    <row r="199" spans="1:15" ht="22.5" x14ac:dyDescent="0.25">
      <c r="A199" s="5" t="s">
        <v>317</v>
      </c>
      <c r="B199" s="5" t="s">
        <v>225</v>
      </c>
      <c r="C199" s="5" t="s">
        <v>226</v>
      </c>
      <c r="D199" s="6">
        <v>0</v>
      </c>
      <c r="E199" s="6">
        <v>0</v>
      </c>
      <c r="F199" s="6">
        <v>11313</v>
      </c>
    </row>
    <row r="200" spans="1:15" ht="22.5" x14ac:dyDescent="0.25">
      <c r="A200" s="5" t="s">
        <v>167</v>
      </c>
      <c r="B200" s="5" t="s">
        <v>228</v>
      </c>
      <c r="C200" s="5" t="s">
        <v>229</v>
      </c>
      <c r="D200" s="6">
        <v>5427580</v>
      </c>
      <c r="E200" s="6">
        <v>177500</v>
      </c>
      <c r="F200" s="6">
        <v>311074</v>
      </c>
    </row>
    <row r="201" spans="1:15" ht="22.5" x14ac:dyDescent="0.25">
      <c r="A201" s="5" t="s">
        <v>170</v>
      </c>
      <c r="B201" s="5" t="s">
        <v>231</v>
      </c>
      <c r="C201" s="5" t="s">
        <v>232</v>
      </c>
      <c r="D201" s="6">
        <v>1497500</v>
      </c>
      <c r="E201" s="6">
        <v>0</v>
      </c>
      <c r="F201" s="6">
        <v>0</v>
      </c>
    </row>
    <row r="202" spans="1:15" ht="22.5" x14ac:dyDescent="0.25">
      <c r="A202" s="5" t="s">
        <v>339</v>
      </c>
      <c r="B202" s="5" t="s">
        <v>234</v>
      </c>
      <c r="C202" s="5" t="s">
        <v>235</v>
      </c>
      <c r="D202" s="6">
        <f>D203+D204</f>
        <v>4283020</v>
      </c>
      <c r="E202" s="6">
        <f>E203+E204</f>
        <v>0</v>
      </c>
      <c r="F202" s="6">
        <f>F203+F204</f>
        <v>0</v>
      </c>
    </row>
    <row r="203" spans="1:15" ht="22.5" x14ac:dyDescent="0.25">
      <c r="A203" s="5" t="s">
        <v>318</v>
      </c>
      <c r="B203" s="5" t="s">
        <v>237</v>
      </c>
      <c r="C203" s="5" t="s">
        <v>238</v>
      </c>
      <c r="D203" s="6">
        <v>3596230</v>
      </c>
      <c r="E203" s="6">
        <v>0</v>
      </c>
      <c r="F203" s="6">
        <v>0</v>
      </c>
    </row>
    <row r="204" spans="1:15" ht="22.5" x14ac:dyDescent="0.25">
      <c r="A204" s="5" t="s">
        <v>173</v>
      </c>
      <c r="B204" s="5" t="s">
        <v>228</v>
      </c>
      <c r="C204" s="5" t="s">
        <v>240</v>
      </c>
      <c r="D204" s="6">
        <v>686790</v>
      </c>
      <c r="E204" s="6">
        <v>0</v>
      </c>
      <c r="F204" s="6">
        <v>0</v>
      </c>
    </row>
    <row r="205" spans="1:15" ht="54" x14ac:dyDescent="0.25">
      <c r="A205" s="5" t="s">
        <v>340</v>
      </c>
      <c r="B205" s="5" t="s">
        <v>242</v>
      </c>
      <c r="C205" s="5" t="s">
        <v>243</v>
      </c>
      <c r="D205" s="6">
        <f>+D206</f>
        <v>1774100</v>
      </c>
      <c r="E205" s="6">
        <f>+E206</f>
        <v>0</v>
      </c>
      <c r="F205" s="6">
        <f>+F206</f>
        <v>0</v>
      </c>
    </row>
    <row r="206" spans="1:15" ht="43.5" x14ac:dyDescent="0.25">
      <c r="A206" s="5" t="s">
        <v>176</v>
      </c>
      <c r="B206" s="5" t="s">
        <v>245</v>
      </c>
      <c r="C206" s="5" t="s">
        <v>246</v>
      </c>
      <c r="D206" s="6">
        <v>1774100</v>
      </c>
      <c r="E206" s="6">
        <v>0</v>
      </c>
      <c r="F206" s="6">
        <v>0</v>
      </c>
      <c r="G206" s="7"/>
      <c r="L206" s="7"/>
      <c r="M206" s="7"/>
      <c r="N206" s="7"/>
      <c r="O206" s="7"/>
    </row>
    <row r="207" spans="1:15" ht="33" x14ac:dyDescent="0.25">
      <c r="A207" s="5" t="s">
        <v>341</v>
      </c>
      <c r="B207" s="5" t="s">
        <v>251</v>
      </c>
      <c r="C207" s="5" t="s">
        <v>252</v>
      </c>
      <c r="D207" s="6">
        <f>+D208+D209+D210+D213</f>
        <v>16408070</v>
      </c>
      <c r="E207" s="6">
        <f>+E208+E209+E210+E213</f>
        <v>0</v>
      </c>
      <c r="F207" s="6">
        <f>+F208+F209+F210+F213</f>
        <v>0</v>
      </c>
    </row>
    <row r="208" spans="1:15" ht="43.5" x14ac:dyDescent="0.25">
      <c r="A208" s="5" t="s">
        <v>185</v>
      </c>
      <c r="B208" s="5" t="s">
        <v>254</v>
      </c>
      <c r="C208" s="5" t="s">
        <v>255</v>
      </c>
      <c r="D208" s="6">
        <v>4999930</v>
      </c>
      <c r="E208" s="6">
        <v>0</v>
      </c>
      <c r="F208" s="6">
        <v>0</v>
      </c>
    </row>
    <row r="209" spans="1:6" ht="33" x14ac:dyDescent="0.25">
      <c r="A209" s="5" t="s">
        <v>188</v>
      </c>
      <c r="B209" s="5" t="s">
        <v>257</v>
      </c>
      <c r="C209" s="5" t="s">
        <v>258</v>
      </c>
      <c r="D209" s="6">
        <v>6254300</v>
      </c>
      <c r="E209" s="6">
        <v>0</v>
      </c>
      <c r="F209" s="6">
        <v>0</v>
      </c>
    </row>
    <row r="210" spans="1:6" ht="33" x14ac:dyDescent="0.25">
      <c r="A210" s="5" t="s">
        <v>324</v>
      </c>
      <c r="B210" s="5" t="s">
        <v>260</v>
      </c>
      <c r="C210" s="5" t="s">
        <v>261</v>
      </c>
      <c r="D210" s="6">
        <f>D211+D212</f>
        <v>69690</v>
      </c>
      <c r="E210" s="6">
        <f>E211+E212</f>
        <v>0</v>
      </c>
      <c r="F210" s="6">
        <f>F211+F212</f>
        <v>0</v>
      </c>
    </row>
    <row r="211" spans="1:6" ht="18" customHeight="1" x14ac:dyDescent="0.25">
      <c r="A211" s="5" t="s">
        <v>325</v>
      </c>
      <c r="B211" s="5" t="s">
        <v>263</v>
      </c>
      <c r="C211" s="5" t="s">
        <v>264</v>
      </c>
      <c r="D211" s="6">
        <v>58560</v>
      </c>
      <c r="E211" s="6">
        <v>0</v>
      </c>
      <c r="F211" s="6">
        <v>0</v>
      </c>
    </row>
    <row r="212" spans="1:6" ht="20.25" customHeight="1" x14ac:dyDescent="0.25">
      <c r="A212" s="5" t="s">
        <v>191</v>
      </c>
      <c r="B212" s="5" t="s">
        <v>266</v>
      </c>
      <c r="C212" s="5" t="s">
        <v>267</v>
      </c>
      <c r="D212" s="6">
        <v>11130</v>
      </c>
      <c r="E212" s="6">
        <v>0</v>
      </c>
      <c r="F212" s="6">
        <v>0</v>
      </c>
    </row>
    <row r="213" spans="1:6" ht="33" x14ac:dyDescent="0.25">
      <c r="A213" s="5" t="s">
        <v>342</v>
      </c>
      <c r="B213" s="5" t="s">
        <v>269</v>
      </c>
      <c r="C213" s="5" t="s">
        <v>270</v>
      </c>
      <c r="D213" s="6">
        <f>D214+D215</f>
        <v>5084150</v>
      </c>
      <c r="E213" s="6">
        <f>E214+E215</f>
        <v>0</v>
      </c>
      <c r="F213" s="6">
        <f>F214+F215</f>
        <v>0</v>
      </c>
    </row>
    <row r="214" spans="1:6" ht="15.75" customHeight="1" x14ac:dyDescent="0.25">
      <c r="A214" s="5" t="s">
        <v>326</v>
      </c>
      <c r="B214" s="5" t="s">
        <v>272</v>
      </c>
      <c r="C214" s="5" t="s">
        <v>273</v>
      </c>
      <c r="D214" s="6">
        <v>4272390</v>
      </c>
      <c r="E214" s="6">
        <v>0</v>
      </c>
      <c r="F214" s="6">
        <v>0</v>
      </c>
    </row>
    <row r="215" spans="1:6" ht="20.25" customHeight="1" x14ac:dyDescent="0.25">
      <c r="A215" s="5" t="s">
        <v>343</v>
      </c>
      <c r="B215" s="5" t="s">
        <v>266</v>
      </c>
      <c r="C215" s="5" t="s">
        <v>275</v>
      </c>
      <c r="D215" s="6">
        <v>811760</v>
      </c>
      <c r="E215" s="6">
        <v>0</v>
      </c>
      <c r="F215" s="6">
        <v>0</v>
      </c>
    </row>
    <row r="216" spans="1:6" ht="43.5" x14ac:dyDescent="0.25">
      <c r="A216" s="5" t="s">
        <v>344</v>
      </c>
      <c r="B216" s="5" t="s">
        <v>277</v>
      </c>
      <c r="C216" s="5" t="s">
        <v>278</v>
      </c>
      <c r="D216" s="6">
        <f>+D217+D220</f>
        <v>11652330</v>
      </c>
      <c r="E216" s="6">
        <f>+E217+E220</f>
        <v>0</v>
      </c>
      <c r="F216" s="6">
        <f>+F217+F220</f>
        <v>0</v>
      </c>
    </row>
    <row r="217" spans="1:6" ht="33" x14ac:dyDescent="0.25">
      <c r="A217" s="5" t="s">
        <v>345</v>
      </c>
      <c r="B217" s="5" t="s">
        <v>280</v>
      </c>
      <c r="C217" s="5" t="s">
        <v>281</v>
      </c>
      <c r="D217" s="6">
        <f>D218+D219</f>
        <v>10152330</v>
      </c>
      <c r="E217" s="6">
        <f>E218+E219</f>
        <v>0</v>
      </c>
      <c r="F217" s="6">
        <f>F218+F219</f>
        <v>0</v>
      </c>
    </row>
    <row r="218" spans="1:6" ht="33" x14ac:dyDescent="0.25">
      <c r="A218" s="5" t="s">
        <v>346</v>
      </c>
      <c r="B218" s="5" t="s">
        <v>283</v>
      </c>
      <c r="C218" s="5" t="s">
        <v>284</v>
      </c>
      <c r="D218" s="6">
        <v>53000</v>
      </c>
      <c r="E218" s="6">
        <v>0</v>
      </c>
      <c r="F218" s="6">
        <v>0</v>
      </c>
    </row>
    <row r="219" spans="1:6" ht="20.25" customHeight="1" x14ac:dyDescent="0.25">
      <c r="A219" s="5" t="s">
        <v>209</v>
      </c>
      <c r="B219" s="5" t="s">
        <v>286</v>
      </c>
      <c r="C219" s="5" t="s">
        <v>287</v>
      </c>
      <c r="D219" s="6">
        <v>10099330</v>
      </c>
      <c r="E219" s="6">
        <v>0</v>
      </c>
      <c r="F219" s="6">
        <v>0</v>
      </c>
    </row>
    <row r="220" spans="1:6" ht="24" customHeight="1" x14ac:dyDescent="0.25">
      <c r="A220" s="5" t="s">
        <v>347</v>
      </c>
      <c r="B220" s="5" t="s">
        <v>289</v>
      </c>
      <c r="C220" s="5" t="s">
        <v>290</v>
      </c>
      <c r="D220" s="6">
        <f>D221</f>
        <v>1500000</v>
      </c>
      <c r="E220" s="6">
        <f>E221</f>
        <v>0</v>
      </c>
      <c r="F220" s="6">
        <f>F221</f>
        <v>0</v>
      </c>
    </row>
    <row r="221" spans="1:6" ht="26.25" customHeight="1" x14ac:dyDescent="0.25">
      <c r="A221" s="5" t="s">
        <v>348</v>
      </c>
      <c r="B221" s="5" t="s">
        <v>283</v>
      </c>
      <c r="C221" s="5" t="s">
        <v>292</v>
      </c>
      <c r="D221" s="6">
        <v>1500000</v>
      </c>
      <c r="E221" s="6">
        <v>0</v>
      </c>
      <c r="F221" s="6">
        <v>0</v>
      </c>
    </row>
    <row r="224" spans="1:6" x14ac:dyDescent="0.25">
      <c r="A224" t="s">
        <v>351</v>
      </c>
      <c r="C224" t="s">
        <v>352</v>
      </c>
    </row>
    <row r="225" spans="1:3" x14ac:dyDescent="0.25">
      <c r="A225" t="s">
        <v>353</v>
      </c>
      <c r="C225" t="s">
        <v>354</v>
      </c>
    </row>
    <row r="229" spans="1:3" x14ac:dyDescent="0.25">
      <c r="B229" t="s">
        <v>355</v>
      </c>
    </row>
    <row r="232" spans="1:3" x14ac:dyDescent="0.25">
      <c r="A232" t="s">
        <v>356</v>
      </c>
      <c r="C232" t="s">
        <v>357</v>
      </c>
    </row>
    <row r="233" spans="1:3" x14ac:dyDescent="0.25">
      <c r="C233" t="s">
        <v>358</v>
      </c>
    </row>
  </sheetData>
  <mergeCells count="26">
    <mergeCell ref="A182:B182"/>
    <mergeCell ref="A1:K1"/>
    <mergeCell ref="A2:K2"/>
    <mergeCell ref="A3:K3"/>
    <mergeCell ref="A176:F176"/>
    <mergeCell ref="A178:B181"/>
    <mergeCell ref="C178:C181"/>
    <mergeCell ref="D178:D181"/>
    <mergeCell ref="E178:E181"/>
    <mergeCell ref="F178:F181"/>
    <mergeCell ref="A106:F106"/>
    <mergeCell ref="A107:F107"/>
    <mergeCell ref="A109:B112"/>
    <mergeCell ref="C109:C112"/>
    <mergeCell ref="F109:F112"/>
    <mergeCell ref="A113:B113"/>
    <mergeCell ref="D109:D112"/>
    <mergeCell ref="E109:E112"/>
    <mergeCell ref="F7:F10"/>
    <mergeCell ref="A4:F4"/>
    <mergeCell ref="A5:F5"/>
    <mergeCell ref="A11:B11"/>
    <mergeCell ref="C7:C10"/>
    <mergeCell ref="D7:D10"/>
    <mergeCell ref="E7:E10"/>
    <mergeCell ref="A7:B10"/>
  </mergeCells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5A165-D0FE-4D8C-A7D9-9E99EF6704F5}">
  <dimension ref="A1:T147"/>
  <sheetViews>
    <sheetView topLeftCell="B1" workbookViewId="0">
      <selection activeCell="A4" sqref="A4:K72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69.95" customHeight="1" x14ac:dyDescent="0.25">
      <c r="A4" s="13" t="s">
        <v>298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5.75" thickBot="1" x14ac:dyDescent="0.3"/>
    <row r="7" spans="1:11" s="2" customFormat="1" ht="15.75" thickBot="1" x14ac:dyDescent="0.3">
      <c r="A7" s="10" t="s">
        <v>5</v>
      </c>
      <c r="B7" s="10"/>
      <c r="C7" s="10" t="s">
        <v>7</v>
      </c>
      <c r="D7" s="10" t="s">
        <v>9</v>
      </c>
      <c r="E7" s="10" t="s">
        <v>10</v>
      </c>
      <c r="F7" s="10" t="s">
        <v>11</v>
      </c>
      <c r="G7" s="10"/>
      <c r="H7" s="10"/>
      <c r="I7" s="10" t="s">
        <v>16</v>
      </c>
      <c r="J7" s="10" t="s">
        <v>17</v>
      </c>
      <c r="K7" s="10" t="s">
        <v>18</v>
      </c>
    </row>
    <row r="8" spans="1:11" s="2" customFormat="1" ht="15.75" thickBot="1" x14ac:dyDescent="0.3">
      <c r="A8" s="10"/>
      <c r="B8" s="10"/>
      <c r="C8" s="10"/>
      <c r="D8" s="10"/>
      <c r="E8" s="10"/>
      <c r="F8" s="10" t="s">
        <v>12</v>
      </c>
      <c r="G8" s="10" t="s">
        <v>14</v>
      </c>
      <c r="H8" s="10" t="s">
        <v>15</v>
      </c>
      <c r="I8" s="10"/>
      <c r="J8" s="10"/>
      <c r="K8" s="10"/>
    </row>
    <row r="9" spans="1:11" s="2" customFormat="1" ht="15.75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2" customFormat="1" ht="15.75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s="2" customFormat="1" ht="15.75" thickBot="1" x14ac:dyDescent="0.3">
      <c r="A11" s="10" t="s">
        <v>6</v>
      </c>
      <c r="B11" s="10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299</v>
      </c>
      <c r="C12" s="5" t="s">
        <v>22</v>
      </c>
      <c r="D12" s="6">
        <f>D13+D66</f>
        <v>52129720</v>
      </c>
      <c r="E12" s="6">
        <f>E13+E66</f>
        <v>16899640</v>
      </c>
      <c r="F12" s="6">
        <f t="shared" ref="F12:F43" si="0">G12+H12</f>
        <v>34138680</v>
      </c>
      <c r="G12" s="6">
        <f>G13+G66</f>
        <v>8055800</v>
      </c>
      <c r="H12" s="6">
        <f>H13+H66</f>
        <v>26082880</v>
      </c>
      <c r="I12" s="6">
        <f>I13+I66</f>
        <v>17285906</v>
      </c>
      <c r="J12" s="6">
        <f>J13+J66</f>
        <v>1949574</v>
      </c>
      <c r="K12" s="6">
        <f t="shared" ref="K12:K43" si="1">F12-I12-J12</f>
        <v>14903200</v>
      </c>
    </row>
    <row r="13" spans="1:11" s="2" customFormat="1" x14ac:dyDescent="0.25">
      <c r="A13" s="5" t="s">
        <v>23</v>
      </c>
      <c r="B13" s="5" t="s">
        <v>27</v>
      </c>
      <c r="C13" s="5" t="s">
        <v>28</v>
      </c>
      <c r="D13" s="6">
        <f>D14+D48</f>
        <v>50035360</v>
      </c>
      <c r="E13" s="6">
        <f>E14+E48</f>
        <v>16462180</v>
      </c>
      <c r="F13" s="6">
        <f t="shared" si="0"/>
        <v>33701223</v>
      </c>
      <c r="G13" s="6">
        <f>G14+G48</f>
        <v>8055800</v>
      </c>
      <c r="H13" s="6">
        <f>H14+H48</f>
        <v>25645423</v>
      </c>
      <c r="I13" s="6">
        <f>I14+I48</f>
        <v>16848449</v>
      </c>
      <c r="J13" s="6">
        <f>J14+J48</f>
        <v>1949574</v>
      </c>
      <c r="K13" s="6">
        <f t="shared" si="1"/>
        <v>14903200</v>
      </c>
    </row>
    <row r="14" spans="1:11" s="2" customFormat="1" ht="22.5" x14ac:dyDescent="0.25">
      <c r="A14" s="5" t="s">
        <v>26</v>
      </c>
      <c r="B14" s="5" t="s">
        <v>30</v>
      </c>
      <c r="C14" s="5" t="s">
        <v>31</v>
      </c>
      <c r="D14" s="6">
        <f>D15+D22+D33+D45</f>
        <v>42534000</v>
      </c>
      <c r="E14" s="6">
        <f>E15+E22+E33+E45</f>
        <v>13597080</v>
      </c>
      <c r="F14" s="6">
        <f t="shared" si="0"/>
        <v>22277008</v>
      </c>
      <c r="G14" s="6">
        <f>G15+G22+G33+G45</f>
        <v>3115890</v>
      </c>
      <c r="H14" s="6">
        <f>H15+H22+H33+H45</f>
        <v>19161118</v>
      </c>
      <c r="I14" s="6">
        <f>I15+I22+I33+I45</f>
        <v>13955346</v>
      </c>
      <c r="J14" s="6">
        <f>J15+J22+J33+J45</f>
        <v>1660046</v>
      </c>
      <c r="K14" s="6">
        <f t="shared" si="1"/>
        <v>6661616</v>
      </c>
    </row>
    <row r="15" spans="1:11" s="2" customFormat="1" ht="22.5" x14ac:dyDescent="0.25">
      <c r="A15" s="5" t="s">
        <v>29</v>
      </c>
      <c r="B15" s="5" t="s">
        <v>33</v>
      </c>
      <c r="C15" s="5" t="s">
        <v>34</v>
      </c>
      <c r="D15" s="6">
        <f>+D16</f>
        <v>17470000</v>
      </c>
      <c r="E15" s="6">
        <f>+E16</f>
        <v>4195210</v>
      </c>
      <c r="F15" s="6">
        <f t="shared" si="0"/>
        <v>4195196</v>
      </c>
      <c r="G15" s="6">
        <f>+G16</f>
        <v>0</v>
      </c>
      <c r="H15" s="6">
        <f>+H16</f>
        <v>4195196</v>
      </c>
      <c r="I15" s="6">
        <f>+I16</f>
        <v>4195196</v>
      </c>
      <c r="J15" s="6">
        <f>+J16</f>
        <v>0</v>
      </c>
      <c r="K15" s="6">
        <f t="shared" si="1"/>
        <v>0</v>
      </c>
    </row>
    <row r="16" spans="1:11" s="2" customFormat="1" ht="33" x14ac:dyDescent="0.25">
      <c r="A16" s="5" t="s">
        <v>300</v>
      </c>
      <c r="B16" s="5" t="s">
        <v>36</v>
      </c>
      <c r="C16" s="5" t="s">
        <v>37</v>
      </c>
      <c r="D16" s="6">
        <f>D17+D19</f>
        <v>17470000</v>
      </c>
      <c r="E16" s="6">
        <f>E17+E19</f>
        <v>4195210</v>
      </c>
      <c r="F16" s="6">
        <f t="shared" si="0"/>
        <v>4195196</v>
      </c>
      <c r="G16" s="6">
        <f>G17+G19</f>
        <v>0</v>
      </c>
      <c r="H16" s="6">
        <f>H17+H19</f>
        <v>4195196</v>
      </c>
      <c r="I16" s="6">
        <f>I17+I19</f>
        <v>4195196</v>
      </c>
      <c r="J16" s="6">
        <f>J17+J19</f>
        <v>0</v>
      </c>
      <c r="K16" s="6">
        <f t="shared" si="1"/>
        <v>0</v>
      </c>
    </row>
    <row r="17" spans="1:11" s="2" customFormat="1" x14ac:dyDescent="0.25">
      <c r="A17" s="5" t="s">
        <v>35</v>
      </c>
      <c r="B17" s="5" t="s">
        <v>39</v>
      </c>
      <c r="C17" s="5" t="s">
        <v>40</v>
      </c>
      <c r="D17" s="6">
        <f>+D18</f>
        <v>303000</v>
      </c>
      <c r="E17" s="6">
        <f>+E18</f>
        <v>76950</v>
      </c>
      <c r="F17" s="6">
        <f t="shared" si="0"/>
        <v>76946</v>
      </c>
      <c r="G17" s="6">
        <f>+G18</f>
        <v>0</v>
      </c>
      <c r="H17" s="6">
        <f>+H18</f>
        <v>76946</v>
      </c>
      <c r="I17" s="6">
        <f>+I18</f>
        <v>76946</v>
      </c>
      <c r="J17" s="6">
        <f>+J18</f>
        <v>0</v>
      </c>
      <c r="K17" s="6">
        <f t="shared" si="1"/>
        <v>0</v>
      </c>
    </row>
    <row r="18" spans="1:11" s="2" customFormat="1" ht="22.5" x14ac:dyDescent="0.25">
      <c r="A18" s="5" t="s">
        <v>301</v>
      </c>
      <c r="B18" s="5" t="s">
        <v>42</v>
      </c>
      <c r="C18" s="5" t="s">
        <v>43</v>
      </c>
      <c r="D18" s="6">
        <v>303000</v>
      </c>
      <c r="E18" s="6">
        <v>76950</v>
      </c>
      <c r="F18" s="6">
        <f t="shared" si="0"/>
        <v>76946</v>
      </c>
      <c r="G18" s="6">
        <v>0</v>
      </c>
      <c r="H18" s="6">
        <v>76946</v>
      </c>
      <c r="I18" s="6">
        <v>76946</v>
      </c>
      <c r="J18" s="6">
        <v>0</v>
      </c>
      <c r="K18" s="6">
        <f t="shared" si="1"/>
        <v>0</v>
      </c>
    </row>
    <row r="19" spans="1:11" s="2" customFormat="1" ht="22.5" x14ac:dyDescent="0.25">
      <c r="A19" s="5" t="s">
        <v>41</v>
      </c>
      <c r="B19" s="5" t="s">
        <v>45</v>
      </c>
      <c r="C19" s="5" t="s">
        <v>46</v>
      </c>
      <c r="D19" s="6">
        <f>D20+D21</f>
        <v>17167000</v>
      </c>
      <c r="E19" s="6">
        <f>E20+E21</f>
        <v>4118260</v>
      </c>
      <c r="F19" s="6">
        <f t="shared" si="0"/>
        <v>4118250</v>
      </c>
      <c r="G19" s="6">
        <f>G20+G21</f>
        <v>0</v>
      </c>
      <c r="H19" s="6">
        <f>H20+H21</f>
        <v>4118250</v>
      </c>
      <c r="I19" s="6">
        <f>I20+I21</f>
        <v>4118250</v>
      </c>
      <c r="J19" s="6">
        <f>J20+J21</f>
        <v>0</v>
      </c>
      <c r="K19" s="6">
        <f t="shared" si="1"/>
        <v>0</v>
      </c>
    </row>
    <row r="20" spans="1:11" s="2" customFormat="1" x14ac:dyDescent="0.25">
      <c r="A20" s="5" t="s">
        <v>44</v>
      </c>
      <c r="B20" s="5" t="s">
        <v>48</v>
      </c>
      <c r="C20" s="5" t="s">
        <v>49</v>
      </c>
      <c r="D20" s="6">
        <v>16567000</v>
      </c>
      <c r="E20" s="6">
        <v>4118260</v>
      </c>
      <c r="F20" s="6">
        <f t="shared" si="0"/>
        <v>4118250</v>
      </c>
      <c r="G20" s="6">
        <v>0</v>
      </c>
      <c r="H20" s="6">
        <v>4118250</v>
      </c>
      <c r="I20" s="6">
        <v>4118250</v>
      </c>
      <c r="J20" s="6">
        <v>0</v>
      </c>
      <c r="K20" s="6">
        <f t="shared" si="1"/>
        <v>0</v>
      </c>
    </row>
    <row r="21" spans="1:11" s="2" customFormat="1" ht="22.5" x14ac:dyDescent="0.25">
      <c r="A21" s="5" t="s">
        <v>302</v>
      </c>
      <c r="B21" s="5" t="s">
        <v>51</v>
      </c>
      <c r="C21" s="5" t="s">
        <v>52</v>
      </c>
      <c r="D21" s="6">
        <v>600000</v>
      </c>
      <c r="E21" s="6">
        <v>0</v>
      </c>
      <c r="F21" s="6">
        <f t="shared" si="0"/>
        <v>0</v>
      </c>
      <c r="G21" s="6">
        <v>0</v>
      </c>
      <c r="H21" s="6">
        <v>0</v>
      </c>
      <c r="I21" s="6">
        <v>0</v>
      </c>
      <c r="J21" s="6">
        <v>0</v>
      </c>
      <c r="K21" s="6">
        <f t="shared" si="1"/>
        <v>0</v>
      </c>
    </row>
    <row r="22" spans="1:11" s="2" customFormat="1" ht="22.5" x14ac:dyDescent="0.25">
      <c r="A22" s="5" t="s">
        <v>303</v>
      </c>
      <c r="B22" s="5" t="s">
        <v>54</v>
      </c>
      <c r="C22" s="5" t="s">
        <v>55</v>
      </c>
      <c r="D22" s="6">
        <f>D23</f>
        <v>6572000</v>
      </c>
      <c r="E22" s="6">
        <f>E23</f>
        <v>5329850</v>
      </c>
      <c r="F22" s="6">
        <f t="shared" si="0"/>
        <v>11316168</v>
      </c>
      <c r="G22" s="6">
        <f>G23</f>
        <v>2110963</v>
      </c>
      <c r="H22" s="6">
        <f>H23</f>
        <v>9205205</v>
      </c>
      <c r="I22" s="6">
        <f>I23</f>
        <v>5620306</v>
      </c>
      <c r="J22" s="6">
        <f>J23</f>
        <v>1192662</v>
      </c>
      <c r="K22" s="6">
        <f t="shared" si="1"/>
        <v>4503200</v>
      </c>
    </row>
    <row r="23" spans="1:11" s="2" customFormat="1" ht="22.5" x14ac:dyDescent="0.25">
      <c r="A23" s="5" t="s">
        <v>53</v>
      </c>
      <c r="B23" s="5" t="s">
        <v>57</v>
      </c>
      <c r="C23" s="5" t="s">
        <v>58</v>
      </c>
      <c r="D23" s="6">
        <f>D24+D27+D31+D32</f>
        <v>6572000</v>
      </c>
      <c r="E23" s="6">
        <f>E24+E27+E31+E32</f>
        <v>5329850</v>
      </c>
      <c r="F23" s="6">
        <f t="shared" si="0"/>
        <v>11316168</v>
      </c>
      <c r="G23" s="6">
        <f>G24+G27+G31+G32</f>
        <v>2110963</v>
      </c>
      <c r="H23" s="6">
        <f>H24+H27+H31+H32</f>
        <v>9205205</v>
      </c>
      <c r="I23" s="6">
        <f>I24+I27+I31+I32</f>
        <v>5620306</v>
      </c>
      <c r="J23" s="6">
        <f>J24+J27+J31+J32</f>
        <v>1192662</v>
      </c>
      <c r="K23" s="6">
        <f t="shared" si="1"/>
        <v>4503200</v>
      </c>
    </row>
    <row r="24" spans="1:11" s="2" customFormat="1" ht="22.5" x14ac:dyDescent="0.25">
      <c r="A24" s="5" t="s">
        <v>56</v>
      </c>
      <c r="B24" s="5" t="s">
        <v>60</v>
      </c>
      <c r="C24" s="5" t="s">
        <v>61</v>
      </c>
      <c r="D24" s="6">
        <f>D25+D26</f>
        <v>4500000</v>
      </c>
      <c r="E24" s="6">
        <f>E25+E26</f>
        <v>4040870</v>
      </c>
      <c r="F24" s="6">
        <f t="shared" si="0"/>
        <v>8491489</v>
      </c>
      <c r="G24" s="6">
        <f>G25+G26</f>
        <v>1492166</v>
      </c>
      <c r="H24" s="6">
        <f>H25+H26</f>
        <v>6999323</v>
      </c>
      <c r="I24" s="6">
        <f>I25+I26</f>
        <v>4300950</v>
      </c>
      <c r="J24" s="6">
        <f>J25+J26</f>
        <v>878114</v>
      </c>
      <c r="K24" s="6">
        <f t="shared" si="1"/>
        <v>3312425</v>
      </c>
    </row>
    <row r="25" spans="1:11" s="2" customFormat="1" x14ac:dyDescent="0.25">
      <c r="A25" s="5" t="s">
        <v>59</v>
      </c>
      <c r="B25" s="5" t="s">
        <v>63</v>
      </c>
      <c r="C25" s="5" t="s">
        <v>64</v>
      </c>
      <c r="D25" s="6">
        <v>1920000</v>
      </c>
      <c r="E25" s="6">
        <v>1920000</v>
      </c>
      <c r="F25" s="6">
        <f t="shared" si="0"/>
        <v>3931279</v>
      </c>
      <c r="G25" s="6">
        <v>282335</v>
      </c>
      <c r="H25" s="6">
        <v>3648944</v>
      </c>
      <c r="I25" s="6">
        <v>2152329</v>
      </c>
      <c r="J25" s="6">
        <v>602684</v>
      </c>
      <c r="K25" s="6">
        <f t="shared" si="1"/>
        <v>1176266</v>
      </c>
    </row>
    <row r="26" spans="1:11" s="2" customFormat="1" x14ac:dyDescent="0.25">
      <c r="A26" s="5" t="s">
        <v>62</v>
      </c>
      <c r="B26" s="5" t="s">
        <v>66</v>
      </c>
      <c r="C26" s="5" t="s">
        <v>67</v>
      </c>
      <c r="D26" s="6">
        <v>2580000</v>
      </c>
      <c r="E26" s="6">
        <v>2120870</v>
      </c>
      <c r="F26" s="6">
        <f t="shared" si="0"/>
        <v>4560210</v>
      </c>
      <c r="G26" s="6">
        <v>1209831</v>
      </c>
      <c r="H26" s="6">
        <v>3350379</v>
      </c>
      <c r="I26" s="6">
        <v>2148621</v>
      </c>
      <c r="J26" s="6">
        <v>275430</v>
      </c>
      <c r="K26" s="6">
        <f t="shared" si="1"/>
        <v>2136159</v>
      </c>
    </row>
    <row r="27" spans="1:11" s="2" customFormat="1" ht="22.5" x14ac:dyDescent="0.25">
      <c r="A27" s="5" t="s">
        <v>65</v>
      </c>
      <c r="B27" s="5" t="s">
        <v>69</v>
      </c>
      <c r="C27" s="5" t="s">
        <v>70</v>
      </c>
      <c r="D27" s="6">
        <f>D28+D29+D30</f>
        <v>1617000</v>
      </c>
      <c r="E27" s="6">
        <f>E28+E29+E30</f>
        <v>1124830</v>
      </c>
      <c r="F27" s="6">
        <f t="shared" si="0"/>
        <v>2489961</v>
      </c>
      <c r="G27" s="6">
        <f>G28+G29+G30</f>
        <v>548352</v>
      </c>
      <c r="H27" s="6">
        <f>H28+H29+H30</f>
        <v>1941609</v>
      </c>
      <c r="I27" s="6">
        <f>I28+I29+I30</f>
        <v>1152470</v>
      </c>
      <c r="J27" s="6">
        <f>J28+J29+J30</f>
        <v>293264</v>
      </c>
      <c r="K27" s="6">
        <f t="shared" si="1"/>
        <v>1044227</v>
      </c>
    </row>
    <row r="28" spans="1:11" s="2" customFormat="1" ht="22.5" x14ac:dyDescent="0.25">
      <c r="A28" s="5" t="s">
        <v>68</v>
      </c>
      <c r="B28" s="5" t="s">
        <v>72</v>
      </c>
      <c r="C28" s="5" t="s">
        <v>73</v>
      </c>
      <c r="D28" s="6">
        <v>1020000</v>
      </c>
      <c r="E28" s="6">
        <v>706230</v>
      </c>
      <c r="F28" s="6">
        <f t="shared" si="0"/>
        <v>1398351</v>
      </c>
      <c r="G28" s="6">
        <v>199058</v>
      </c>
      <c r="H28" s="6">
        <v>1199293</v>
      </c>
      <c r="I28" s="6">
        <v>722453</v>
      </c>
      <c r="J28" s="6">
        <v>183020</v>
      </c>
      <c r="K28" s="6">
        <f t="shared" si="1"/>
        <v>492878</v>
      </c>
    </row>
    <row r="29" spans="1:11" s="2" customFormat="1" ht="22.5" x14ac:dyDescent="0.25">
      <c r="A29" s="5" t="s">
        <v>71</v>
      </c>
      <c r="B29" s="5" t="s">
        <v>75</v>
      </c>
      <c r="C29" s="5" t="s">
        <v>76</v>
      </c>
      <c r="D29" s="6">
        <v>241000</v>
      </c>
      <c r="E29" s="6">
        <v>164420</v>
      </c>
      <c r="F29" s="6">
        <f t="shared" si="0"/>
        <v>538116</v>
      </c>
      <c r="G29" s="6">
        <v>249766</v>
      </c>
      <c r="H29" s="6">
        <v>288350</v>
      </c>
      <c r="I29" s="6">
        <v>167474</v>
      </c>
      <c r="J29" s="6">
        <v>48941</v>
      </c>
      <c r="K29" s="6">
        <f t="shared" si="1"/>
        <v>321701</v>
      </c>
    </row>
    <row r="30" spans="1:11" s="2" customFormat="1" x14ac:dyDescent="0.25">
      <c r="A30" s="5" t="s">
        <v>74</v>
      </c>
      <c r="B30" s="5" t="s">
        <v>78</v>
      </c>
      <c r="C30" s="5" t="s">
        <v>79</v>
      </c>
      <c r="D30" s="6">
        <v>356000</v>
      </c>
      <c r="E30" s="6">
        <v>254180</v>
      </c>
      <c r="F30" s="6">
        <f t="shared" si="0"/>
        <v>553494</v>
      </c>
      <c r="G30" s="6">
        <v>99528</v>
      </c>
      <c r="H30" s="6">
        <v>453966</v>
      </c>
      <c r="I30" s="6">
        <v>262543</v>
      </c>
      <c r="J30" s="6">
        <v>61303</v>
      </c>
      <c r="K30" s="6">
        <f t="shared" si="1"/>
        <v>229648</v>
      </c>
    </row>
    <row r="31" spans="1:11" s="2" customFormat="1" x14ac:dyDescent="0.25">
      <c r="A31" s="5" t="s">
        <v>77</v>
      </c>
      <c r="B31" s="5" t="s">
        <v>81</v>
      </c>
      <c r="C31" s="5" t="s">
        <v>82</v>
      </c>
      <c r="D31" s="6">
        <v>250000</v>
      </c>
      <c r="E31" s="6">
        <v>26990</v>
      </c>
      <c r="F31" s="6">
        <f t="shared" si="0"/>
        <v>53934</v>
      </c>
      <c r="G31" s="6">
        <v>19281</v>
      </c>
      <c r="H31" s="6">
        <v>34653</v>
      </c>
      <c r="I31" s="6">
        <v>27044</v>
      </c>
      <c r="J31" s="6">
        <v>1297</v>
      </c>
      <c r="K31" s="6">
        <f t="shared" si="1"/>
        <v>25593</v>
      </c>
    </row>
    <row r="32" spans="1:11" s="2" customFormat="1" x14ac:dyDescent="0.25">
      <c r="A32" s="5" t="s">
        <v>80</v>
      </c>
      <c r="B32" s="5" t="s">
        <v>84</v>
      </c>
      <c r="C32" s="5" t="s">
        <v>85</v>
      </c>
      <c r="D32" s="6">
        <v>205000</v>
      </c>
      <c r="E32" s="6">
        <v>137160</v>
      </c>
      <c r="F32" s="6">
        <f t="shared" si="0"/>
        <v>280784</v>
      </c>
      <c r="G32" s="6">
        <v>51164</v>
      </c>
      <c r="H32" s="6">
        <v>229620</v>
      </c>
      <c r="I32" s="6">
        <v>139842</v>
      </c>
      <c r="J32" s="6">
        <v>19987</v>
      </c>
      <c r="K32" s="6">
        <f t="shared" si="1"/>
        <v>120955</v>
      </c>
    </row>
    <row r="33" spans="1:11" s="2" customFormat="1" ht="22.5" x14ac:dyDescent="0.25">
      <c r="A33" s="5" t="s">
        <v>83</v>
      </c>
      <c r="B33" s="5" t="s">
        <v>87</v>
      </c>
      <c r="C33" s="5" t="s">
        <v>88</v>
      </c>
      <c r="D33" s="6">
        <f>D34+D37+D39</f>
        <v>18492000</v>
      </c>
      <c r="E33" s="6">
        <f>E34+E37+E39</f>
        <v>4072020</v>
      </c>
      <c r="F33" s="6">
        <f t="shared" si="0"/>
        <v>6765140</v>
      </c>
      <c r="G33" s="6">
        <f>G34+G37+G39</f>
        <v>1004423</v>
      </c>
      <c r="H33" s="6">
        <f>H34+H37+H39</f>
        <v>5760717</v>
      </c>
      <c r="I33" s="6">
        <f>I34+I37+I39</f>
        <v>4139837</v>
      </c>
      <c r="J33" s="6">
        <f>J34+J37+J39</f>
        <v>467384</v>
      </c>
      <c r="K33" s="6">
        <f t="shared" si="1"/>
        <v>2157919</v>
      </c>
    </row>
    <row r="34" spans="1:11" s="2" customFormat="1" ht="22.5" x14ac:dyDescent="0.25">
      <c r="A34" s="5" t="s">
        <v>86</v>
      </c>
      <c r="B34" s="5" t="s">
        <v>90</v>
      </c>
      <c r="C34" s="5" t="s">
        <v>91</v>
      </c>
      <c r="D34" s="6">
        <f>+D35+D36</f>
        <v>15669000</v>
      </c>
      <c r="E34" s="6">
        <f>+E35+E36</f>
        <v>2630540</v>
      </c>
      <c r="F34" s="6">
        <f t="shared" si="0"/>
        <v>2630538</v>
      </c>
      <c r="G34" s="6">
        <f>+G35+G36</f>
        <v>0</v>
      </c>
      <c r="H34" s="6">
        <f>+H35+H36</f>
        <v>2630538</v>
      </c>
      <c r="I34" s="6">
        <f>+I35+I36</f>
        <v>2630538</v>
      </c>
      <c r="J34" s="6">
        <f>+J35+J36</f>
        <v>0</v>
      </c>
      <c r="K34" s="6">
        <f t="shared" si="1"/>
        <v>0</v>
      </c>
    </row>
    <row r="35" spans="1:11" s="2" customFormat="1" ht="43.5" x14ac:dyDescent="0.25">
      <c r="A35" s="5" t="s">
        <v>304</v>
      </c>
      <c r="B35" s="5" t="s">
        <v>93</v>
      </c>
      <c r="C35" s="5" t="s">
        <v>94</v>
      </c>
      <c r="D35" s="6">
        <v>10559000</v>
      </c>
      <c r="E35" s="6">
        <v>2630540</v>
      </c>
      <c r="F35" s="6">
        <f t="shared" si="0"/>
        <v>2630538</v>
      </c>
      <c r="G35" s="6">
        <v>0</v>
      </c>
      <c r="H35" s="6">
        <v>2630538</v>
      </c>
      <c r="I35" s="6">
        <v>2630538</v>
      </c>
      <c r="J35" s="6">
        <v>0</v>
      </c>
      <c r="K35" s="6">
        <f t="shared" si="1"/>
        <v>0</v>
      </c>
    </row>
    <row r="36" spans="1:11" s="2" customFormat="1" ht="22.5" x14ac:dyDescent="0.25">
      <c r="A36" s="5" t="s">
        <v>305</v>
      </c>
      <c r="B36" s="5" t="s">
        <v>96</v>
      </c>
      <c r="C36" s="5" t="s">
        <v>97</v>
      </c>
      <c r="D36" s="6">
        <v>5110000</v>
      </c>
      <c r="E36" s="6">
        <v>0</v>
      </c>
      <c r="F36" s="6">
        <f t="shared" si="0"/>
        <v>0</v>
      </c>
      <c r="G36" s="6">
        <v>0</v>
      </c>
      <c r="H36" s="6">
        <v>0</v>
      </c>
      <c r="I36" s="6">
        <v>0</v>
      </c>
      <c r="J36" s="6">
        <v>0</v>
      </c>
      <c r="K36" s="6">
        <f t="shared" si="1"/>
        <v>0</v>
      </c>
    </row>
    <row r="37" spans="1:11" s="2" customFormat="1" ht="22.5" x14ac:dyDescent="0.25">
      <c r="A37" s="5" t="s">
        <v>306</v>
      </c>
      <c r="B37" s="5" t="s">
        <v>99</v>
      </c>
      <c r="C37" s="5" t="s">
        <v>100</v>
      </c>
      <c r="D37" s="6">
        <f>D38</f>
        <v>1000</v>
      </c>
      <c r="E37" s="6">
        <f>E38</f>
        <v>20</v>
      </c>
      <c r="F37" s="6">
        <f t="shared" si="0"/>
        <v>15</v>
      </c>
      <c r="G37" s="6">
        <f>G38</f>
        <v>0</v>
      </c>
      <c r="H37" s="6">
        <f>H38</f>
        <v>15</v>
      </c>
      <c r="I37" s="6">
        <f>I38</f>
        <v>15</v>
      </c>
      <c r="J37" s="6">
        <f>J38</f>
        <v>0</v>
      </c>
      <c r="K37" s="6">
        <f t="shared" si="1"/>
        <v>0</v>
      </c>
    </row>
    <row r="38" spans="1:11" s="2" customFormat="1" x14ac:dyDescent="0.25">
      <c r="A38" s="5" t="s">
        <v>307</v>
      </c>
      <c r="B38" s="5" t="s">
        <v>102</v>
      </c>
      <c r="C38" s="5" t="s">
        <v>103</v>
      </c>
      <c r="D38" s="6">
        <v>1000</v>
      </c>
      <c r="E38" s="6">
        <v>20</v>
      </c>
      <c r="F38" s="6">
        <f t="shared" si="0"/>
        <v>15</v>
      </c>
      <c r="G38" s="6">
        <v>0</v>
      </c>
      <c r="H38" s="6">
        <v>15</v>
      </c>
      <c r="I38" s="6">
        <v>15</v>
      </c>
      <c r="J38" s="6">
        <v>0</v>
      </c>
      <c r="K38" s="6">
        <f t="shared" si="1"/>
        <v>0</v>
      </c>
    </row>
    <row r="39" spans="1:11" s="2" customFormat="1" ht="33" x14ac:dyDescent="0.25">
      <c r="A39" s="5" t="s">
        <v>101</v>
      </c>
      <c r="B39" s="5" t="s">
        <v>105</v>
      </c>
      <c r="C39" s="5" t="s">
        <v>106</v>
      </c>
      <c r="D39" s="6">
        <f>D40+D43+D44</f>
        <v>2822000</v>
      </c>
      <c r="E39" s="6">
        <f>E40+E43+E44</f>
        <v>1441460</v>
      </c>
      <c r="F39" s="6">
        <f t="shared" si="0"/>
        <v>4134587</v>
      </c>
      <c r="G39" s="6">
        <f>G40+G43+G44</f>
        <v>1004423</v>
      </c>
      <c r="H39" s="6">
        <f>H40+H43+H44</f>
        <v>3130164</v>
      </c>
      <c r="I39" s="6">
        <f>I40+I43+I44</f>
        <v>1509284</v>
      </c>
      <c r="J39" s="6">
        <f>J40+J43+J44</f>
        <v>467384</v>
      </c>
      <c r="K39" s="6">
        <f t="shared" si="1"/>
        <v>2157919</v>
      </c>
    </row>
    <row r="40" spans="1:11" s="2" customFormat="1" ht="22.5" x14ac:dyDescent="0.25">
      <c r="A40" s="5" t="s">
        <v>308</v>
      </c>
      <c r="B40" s="5" t="s">
        <v>108</v>
      </c>
      <c r="C40" s="5" t="s">
        <v>109</v>
      </c>
      <c r="D40" s="6">
        <f>D41+D42</f>
        <v>1999000</v>
      </c>
      <c r="E40" s="6">
        <f>E41+E42</f>
        <v>1149860</v>
      </c>
      <c r="F40" s="6">
        <f t="shared" si="0"/>
        <v>3497798</v>
      </c>
      <c r="G40" s="6">
        <f>G41+G42</f>
        <v>878172</v>
      </c>
      <c r="H40" s="6">
        <f>H41+H42</f>
        <v>2619626</v>
      </c>
      <c r="I40" s="6">
        <f>I41+I42</f>
        <v>1211327</v>
      </c>
      <c r="J40" s="6">
        <f>J41+J42</f>
        <v>407948</v>
      </c>
      <c r="K40" s="6">
        <f t="shared" si="1"/>
        <v>1878523</v>
      </c>
    </row>
    <row r="41" spans="1:11" s="2" customFormat="1" ht="22.5" x14ac:dyDescent="0.25">
      <c r="A41" s="5" t="s">
        <v>104</v>
      </c>
      <c r="B41" s="5" t="s">
        <v>111</v>
      </c>
      <c r="C41" s="5" t="s">
        <v>112</v>
      </c>
      <c r="D41" s="6">
        <v>1541000</v>
      </c>
      <c r="E41" s="6">
        <v>906270</v>
      </c>
      <c r="F41" s="6">
        <f t="shared" si="0"/>
        <v>2788701</v>
      </c>
      <c r="G41" s="6">
        <v>708560</v>
      </c>
      <c r="H41" s="6">
        <v>2080141</v>
      </c>
      <c r="I41" s="6">
        <v>960992</v>
      </c>
      <c r="J41" s="6">
        <v>285919</v>
      </c>
      <c r="K41" s="6">
        <f t="shared" si="1"/>
        <v>1541790</v>
      </c>
    </row>
    <row r="42" spans="1:11" s="2" customFormat="1" ht="22.5" x14ac:dyDescent="0.25">
      <c r="A42" s="5" t="s">
        <v>107</v>
      </c>
      <c r="B42" s="5" t="s">
        <v>114</v>
      </c>
      <c r="C42" s="5" t="s">
        <v>115</v>
      </c>
      <c r="D42" s="6">
        <v>458000</v>
      </c>
      <c r="E42" s="6">
        <v>243590</v>
      </c>
      <c r="F42" s="6">
        <f t="shared" si="0"/>
        <v>709097</v>
      </c>
      <c r="G42" s="6">
        <v>169612</v>
      </c>
      <c r="H42" s="6">
        <v>539485</v>
      </c>
      <c r="I42" s="6">
        <v>250335</v>
      </c>
      <c r="J42" s="6">
        <v>122029</v>
      </c>
      <c r="K42" s="6">
        <f t="shared" si="1"/>
        <v>336733</v>
      </c>
    </row>
    <row r="43" spans="1:11" s="2" customFormat="1" ht="22.5" x14ac:dyDescent="0.25">
      <c r="A43" s="5" t="s">
        <v>110</v>
      </c>
      <c r="B43" s="5" t="s">
        <v>117</v>
      </c>
      <c r="C43" s="5" t="s">
        <v>118</v>
      </c>
      <c r="D43" s="6">
        <v>708000</v>
      </c>
      <c r="E43" s="6">
        <v>215520</v>
      </c>
      <c r="F43" s="6">
        <f t="shared" si="0"/>
        <v>491632</v>
      </c>
      <c r="G43" s="6">
        <v>103048</v>
      </c>
      <c r="H43" s="6">
        <v>388584</v>
      </c>
      <c r="I43" s="6">
        <v>219858</v>
      </c>
      <c r="J43" s="6">
        <v>49692</v>
      </c>
      <c r="K43" s="6">
        <f t="shared" si="1"/>
        <v>222082</v>
      </c>
    </row>
    <row r="44" spans="1:11" s="2" customFormat="1" ht="33" x14ac:dyDescent="0.25">
      <c r="A44" s="5" t="s">
        <v>113</v>
      </c>
      <c r="B44" s="5" t="s">
        <v>120</v>
      </c>
      <c r="C44" s="5" t="s">
        <v>121</v>
      </c>
      <c r="D44" s="6">
        <v>115000</v>
      </c>
      <c r="E44" s="6">
        <v>76080</v>
      </c>
      <c r="F44" s="6">
        <f t="shared" ref="F44:F75" si="2">G44+H44</f>
        <v>145157</v>
      </c>
      <c r="G44" s="6">
        <v>23203</v>
      </c>
      <c r="H44" s="6">
        <v>121954</v>
      </c>
      <c r="I44" s="6">
        <v>78099</v>
      </c>
      <c r="J44" s="6">
        <v>9744</v>
      </c>
      <c r="K44" s="6">
        <f t="shared" ref="K44:K75" si="3">F44-I44-J44</f>
        <v>57314</v>
      </c>
    </row>
    <row r="45" spans="1:11" s="2" customFormat="1" ht="22.5" x14ac:dyDescent="0.25">
      <c r="A45" s="5" t="s">
        <v>116</v>
      </c>
      <c r="B45" s="5" t="s">
        <v>123</v>
      </c>
      <c r="C45" s="5" t="s">
        <v>124</v>
      </c>
      <c r="D45" s="6">
        <f>D46</f>
        <v>0</v>
      </c>
      <c r="E45" s="6">
        <f>E46</f>
        <v>0</v>
      </c>
      <c r="F45" s="6">
        <f t="shared" si="2"/>
        <v>504</v>
      </c>
      <c r="G45" s="6">
        <f t="shared" ref="G45:J46" si="4">G46</f>
        <v>504</v>
      </c>
      <c r="H45" s="6">
        <f t="shared" si="4"/>
        <v>0</v>
      </c>
      <c r="I45" s="6">
        <f t="shared" si="4"/>
        <v>7</v>
      </c>
      <c r="J45" s="6">
        <f t="shared" si="4"/>
        <v>0</v>
      </c>
      <c r="K45" s="6">
        <f t="shared" si="3"/>
        <v>497</v>
      </c>
    </row>
    <row r="46" spans="1:11" s="2" customFormat="1" x14ac:dyDescent="0.25">
      <c r="A46" s="5" t="s">
        <v>119</v>
      </c>
      <c r="B46" s="5" t="s">
        <v>126</v>
      </c>
      <c r="C46" s="5" t="s">
        <v>127</v>
      </c>
      <c r="D46" s="6">
        <f>D47</f>
        <v>0</v>
      </c>
      <c r="E46" s="6">
        <f>E47</f>
        <v>0</v>
      </c>
      <c r="F46" s="6">
        <f t="shared" si="2"/>
        <v>504</v>
      </c>
      <c r="G46" s="6">
        <f t="shared" si="4"/>
        <v>504</v>
      </c>
      <c r="H46" s="6">
        <f t="shared" si="4"/>
        <v>0</v>
      </c>
      <c r="I46" s="6">
        <f t="shared" si="4"/>
        <v>7</v>
      </c>
      <c r="J46" s="6">
        <f t="shared" si="4"/>
        <v>0</v>
      </c>
      <c r="K46" s="6">
        <f t="shared" si="3"/>
        <v>497</v>
      </c>
    </row>
    <row r="47" spans="1:11" s="2" customFormat="1" x14ac:dyDescent="0.25">
      <c r="A47" s="5" t="s">
        <v>122</v>
      </c>
      <c r="B47" s="5" t="s">
        <v>129</v>
      </c>
      <c r="C47" s="5" t="s">
        <v>130</v>
      </c>
      <c r="D47" s="6">
        <v>0</v>
      </c>
      <c r="E47" s="6">
        <v>0</v>
      </c>
      <c r="F47" s="6">
        <f t="shared" si="2"/>
        <v>504</v>
      </c>
      <c r="G47" s="6">
        <v>504</v>
      </c>
      <c r="H47" s="6">
        <v>0</v>
      </c>
      <c r="I47" s="6">
        <v>7</v>
      </c>
      <c r="J47" s="6">
        <v>0</v>
      </c>
      <c r="K47" s="6">
        <f t="shared" si="3"/>
        <v>497</v>
      </c>
    </row>
    <row r="48" spans="1:11" s="2" customFormat="1" x14ac:dyDescent="0.25">
      <c r="A48" s="5" t="s">
        <v>125</v>
      </c>
      <c r="B48" s="5" t="s">
        <v>132</v>
      </c>
      <c r="C48" s="5" t="s">
        <v>133</v>
      </c>
      <c r="D48" s="6">
        <f>D49+D53</f>
        <v>7501360</v>
      </c>
      <c r="E48" s="6">
        <f>E49+E53</f>
        <v>2865100</v>
      </c>
      <c r="F48" s="6">
        <f t="shared" si="2"/>
        <v>11424215</v>
      </c>
      <c r="G48" s="6">
        <f>G49+G53</f>
        <v>4939910</v>
      </c>
      <c r="H48" s="6">
        <f>H49+H53</f>
        <v>6484305</v>
      </c>
      <c r="I48" s="6">
        <f>I49+I53</f>
        <v>2893103</v>
      </c>
      <c r="J48" s="6">
        <f>J49+J53</f>
        <v>289528</v>
      </c>
      <c r="K48" s="6">
        <f t="shared" si="3"/>
        <v>8241584</v>
      </c>
    </row>
    <row r="49" spans="1:11" s="2" customFormat="1" ht="22.5" x14ac:dyDescent="0.25">
      <c r="A49" s="5" t="s">
        <v>128</v>
      </c>
      <c r="B49" s="5" t="s">
        <v>135</v>
      </c>
      <c r="C49" s="5" t="s">
        <v>136</v>
      </c>
      <c r="D49" s="6">
        <f>D50</f>
        <v>2060000</v>
      </c>
      <c r="E49" s="6">
        <f>E50</f>
        <v>744430</v>
      </c>
      <c r="F49" s="6">
        <f t="shared" si="2"/>
        <v>2818299</v>
      </c>
      <c r="G49" s="6">
        <f>G50</f>
        <v>1758952</v>
      </c>
      <c r="H49" s="6">
        <f>H50</f>
        <v>1059347</v>
      </c>
      <c r="I49" s="6">
        <f>I50</f>
        <v>744780</v>
      </c>
      <c r="J49" s="6">
        <f>J50</f>
        <v>0</v>
      </c>
      <c r="K49" s="6">
        <f t="shared" si="3"/>
        <v>2073519</v>
      </c>
    </row>
    <row r="50" spans="1:11" s="2" customFormat="1" ht="22.5" x14ac:dyDescent="0.25">
      <c r="A50" s="5" t="s">
        <v>131</v>
      </c>
      <c r="B50" s="5" t="s">
        <v>138</v>
      </c>
      <c r="C50" s="5" t="s">
        <v>139</v>
      </c>
      <c r="D50" s="6">
        <f>+D51</f>
        <v>2060000</v>
      </c>
      <c r="E50" s="6">
        <f>+E51</f>
        <v>744430</v>
      </c>
      <c r="F50" s="6">
        <f t="shared" si="2"/>
        <v>2818299</v>
      </c>
      <c r="G50" s="6">
        <f t="shared" ref="G50:J51" si="5">+G51</f>
        <v>1758952</v>
      </c>
      <c r="H50" s="6">
        <f t="shared" si="5"/>
        <v>1059347</v>
      </c>
      <c r="I50" s="6">
        <f t="shared" si="5"/>
        <v>744780</v>
      </c>
      <c r="J50" s="6">
        <f t="shared" si="5"/>
        <v>0</v>
      </c>
      <c r="K50" s="6">
        <f t="shared" si="3"/>
        <v>2073519</v>
      </c>
    </row>
    <row r="51" spans="1:11" s="2" customFormat="1" x14ac:dyDescent="0.25">
      <c r="A51" s="5" t="s">
        <v>309</v>
      </c>
      <c r="B51" s="5" t="s">
        <v>141</v>
      </c>
      <c r="C51" s="5" t="s">
        <v>142</v>
      </c>
      <c r="D51" s="6">
        <f>+D52</f>
        <v>2060000</v>
      </c>
      <c r="E51" s="6">
        <f>+E52</f>
        <v>744430</v>
      </c>
      <c r="F51" s="6">
        <f t="shared" si="2"/>
        <v>2818299</v>
      </c>
      <c r="G51" s="6">
        <f t="shared" si="5"/>
        <v>1758952</v>
      </c>
      <c r="H51" s="6">
        <f t="shared" si="5"/>
        <v>1059347</v>
      </c>
      <c r="I51" s="6">
        <f t="shared" si="5"/>
        <v>744780</v>
      </c>
      <c r="J51" s="6">
        <f t="shared" si="5"/>
        <v>0</v>
      </c>
      <c r="K51" s="6">
        <f t="shared" si="3"/>
        <v>2073519</v>
      </c>
    </row>
    <row r="52" spans="1:11" s="2" customFormat="1" ht="22.5" x14ac:dyDescent="0.25">
      <c r="A52" s="5" t="s">
        <v>310</v>
      </c>
      <c r="B52" s="5" t="s">
        <v>144</v>
      </c>
      <c r="C52" s="5" t="s">
        <v>145</v>
      </c>
      <c r="D52" s="6">
        <v>2060000</v>
      </c>
      <c r="E52" s="6">
        <v>744430</v>
      </c>
      <c r="F52" s="6">
        <f t="shared" si="2"/>
        <v>2818299</v>
      </c>
      <c r="G52" s="6">
        <v>1758952</v>
      </c>
      <c r="H52" s="6">
        <v>1059347</v>
      </c>
      <c r="I52" s="6">
        <v>744780</v>
      </c>
      <c r="J52" s="6">
        <v>0</v>
      </c>
      <c r="K52" s="6">
        <f t="shared" si="3"/>
        <v>2073519</v>
      </c>
    </row>
    <row r="53" spans="1:11" s="2" customFormat="1" ht="22.5" x14ac:dyDescent="0.25">
      <c r="A53" s="5" t="s">
        <v>311</v>
      </c>
      <c r="B53" s="5" t="s">
        <v>147</v>
      </c>
      <c r="C53" s="5" t="s">
        <v>148</v>
      </c>
      <c r="D53" s="6">
        <f>D54+D57+D61+D64</f>
        <v>5441360</v>
      </c>
      <c r="E53" s="6">
        <f>E54+E57+E61+E64</f>
        <v>2120670</v>
      </c>
      <c r="F53" s="6">
        <f t="shared" si="2"/>
        <v>8605916</v>
      </c>
      <c r="G53" s="6">
        <f>G54+G57+G61+G64</f>
        <v>3180958</v>
      </c>
      <c r="H53" s="6">
        <f>H54+H57+H61+H64</f>
        <v>5424958</v>
      </c>
      <c r="I53" s="6">
        <f>I54+I57+I61+I64</f>
        <v>2148323</v>
      </c>
      <c r="J53" s="6">
        <f>J54+J57+J61+J64</f>
        <v>289528</v>
      </c>
      <c r="K53" s="6">
        <f t="shared" si="3"/>
        <v>6168065</v>
      </c>
    </row>
    <row r="54" spans="1:11" s="2" customFormat="1" ht="43.5" x14ac:dyDescent="0.25">
      <c r="A54" s="5" t="s">
        <v>312</v>
      </c>
      <c r="B54" s="5" t="s">
        <v>150</v>
      </c>
      <c r="C54" s="5" t="s">
        <v>151</v>
      </c>
      <c r="D54" s="6">
        <f>D55+D56</f>
        <v>7805970</v>
      </c>
      <c r="E54" s="6">
        <f>E55+E56</f>
        <v>1843880</v>
      </c>
      <c r="F54" s="6">
        <f t="shared" si="2"/>
        <v>3373910</v>
      </c>
      <c r="G54" s="6">
        <f>G55+G56</f>
        <v>653097</v>
      </c>
      <c r="H54" s="6">
        <f>H55+H56</f>
        <v>2720813</v>
      </c>
      <c r="I54" s="6">
        <f>I55+I56</f>
        <v>1852339</v>
      </c>
      <c r="J54" s="6">
        <f>J55+J56</f>
        <v>88222</v>
      </c>
      <c r="K54" s="6">
        <f t="shared" si="3"/>
        <v>1433349</v>
      </c>
    </row>
    <row r="55" spans="1:11" s="2" customFormat="1" x14ac:dyDescent="0.25">
      <c r="A55" s="5" t="s">
        <v>146</v>
      </c>
      <c r="B55" s="5" t="s">
        <v>153</v>
      </c>
      <c r="C55" s="5" t="s">
        <v>154</v>
      </c>
      <c r="D55" s="6">
        <v>60000</v>
      </c>
      <c r="E55" s="6">
        <v>310</v>
      </c>
      <c r="F55" s="6">
        <f t="shared" si="2"/>
        <v>357</v>
      </c>
      <c r="G55" s="6">
        <v>0</v>
      </c>
      <c r="H55" s="6">
        <v>357</v>
      </c>
      <c r="I55" s="6">
        <v>308</v>
      </c>
      <c r="J55" s="6">
        <v>49</v>
      </c>
      <c r="K55" s="6">
        <f t="shared" si="3"/>
        <v>0</v>
      </c>
    </row>
    <row r="56" spans="1:11" s="2" customFormat="1" ht="22.5" x14ac:dyDescent="0.25">
      <c r="A56" s="5" t="s">
        <v>313</v>
      </c>
      <c r="B56" s="5" t="s">
        <v>156</v>
      </c>
      <c r="C56" s="5" t="s">
        <v>157</v>
      </c>
      <c r="D56" s="6">
        <v>7745970</v>
      </c>
      <c r="E56" s="6">
        <v>1843570</v>
      </c>
      <c r="F56" s="6">
        <f t="shared" si="2"/>
        <v>3373553</v>
      </c>
      <c r="G56" s="6">
        <v>653097</v>
      </c>
      <c r="H56" s="6">
        <v>2720456</v>
      </c>
      <c r="I56" s="6">
        <v>1852031</v>
      </c>
      <c r="J56" s="6">
        <v>88173</v>
      </c>
      <c r="K56" s="6">
        <f t="shared" si="3"/>
        <v>1433349</v>
      </c>
    </row>
    <row r="57" spans="1:11" s="2" customFormat="1" ht="22.5" x14ac:dyDescent="0.25">
      <c r="A57" s="5" t="s">
        <v>314</v>
      </c>
      <c r="B57" s="5" t="s">
        <v>159</v>
      </c>
      <c r="C57" s="5" t="s">
        <v>160</v>
      </c>
      <c r="D57" s="6">
        <f>D58+D60</f>
        <v>808500</v>
      </c>
      <c r="E57" s="6">
        <f>E58+E60</f>
        <v>211870</v>
      </c>
      <c r="F57" s="6">
        <f t="shared" si="2"/>
        <v>2028186</v>
      </c>
      <c r="G57" s="6">
        <f>G58+G60</f>
        <v>1747574</v>
      </c>
      <c r="H57" s="6">
        <f>H58+H60</f>
        <v>280612</v>
      </c>
      <c r="I57" s="6">
        <f>I58+I60</f>
        <v>212873</v>
      </c>
      <c r="J57" s="6">
        <f>J58+J60</f>
        <v>99038</v>
      </c>
      <c r="K57" s="6">
        <f t="shared" si="3"/>
        <v>1716275</v>
      </c>
    </row>
    <row r="58" spans="1:11" s="2" customFormat="1" ht="22.5" x14ac:dyDescent="0.25">
      <c r="A58" s="5" t="s">
        <v>315</v>
      </c>
      <c r="B58" s="5" t="s">
        <v>162</v>
      </c>
      <c r="C58" s="5" t="s">
        <v>163</v>
      </c>
      <c r="D58" s="6">
        <f>D59</f>
        <v>802000</v>
      </c>
      <c r="E58" s="6">
        <f>E59</f>
        <v>211870</v>
      </c>
      <c r="F58" s="6">
        <f t="shared" si="2"/>
        <v>2028186</v>
      </c>
      <c r="G58" s="6">
        <f>G59</f>
        <v>1747574</v>
      </c>
      <c r="H58" s="6">
        <f>H59</f>
        <v>280612</v>
      </c>
      <c r="I58" s="6">
        <f>I59</f>
        <v>212873</v>
      </c>
      <c r="J58" s="6">
        <f>J59</f>
        <v>99038</v>
      </c>
      <c r="K58" s="6">
        <f t="shared" si="3"/>
        <v>1716275</v>
      </c>
    </row>
    <row r="59" spans="1:11" s="2" customFormat="1" ht="22.5" x14ac:dyDescent="0.25">
      <c r="A59" s="5" t="s">
        <v>158</v>
      </c>
      <c r="B59" s="5" t="s">
        <v>165</v>
      </c>
      <c r="C59" s="5" t="s">
        <v>166</v>
      </c>
      <c r="D59" s="6">
        <v>802000</v>
      </c>
      <c r="E59" s="6">
        <v>211870</v>
      </c>
      <c r="F59" s="6">
        <f t="shared" si="2"/>
        <v>2028186</v>
      </c>
      <c r="G59" s="6">
        <v>1747574</v>
      </c>
      <c r="H59" s="6">
        <v>280612</v>
      </c>
      <c r="I59" s="6">
        <v>212873</v>
      </c>
      <c r="J59" s="6">
        <v>99038</v>
      </c>
      <c r="K59" s="6">
        <f t="shared" si="3"/>
        <v>1716275</v>
      </c>
    </row>
    <row r="60" spans="1:11" s="2" customFormat="1" x14ac:dyDescent="0.25">
      <c r="A60" s="5" t="s">
        <v>316</v>
      </c>
      <c r="B60" s="5" t="s">
        <v>168</v>
      </c>
      <c r="C60" s="5" t="s">
        <v>169</v>
      </c>
      <c r="D60" s="6">
        <v>6500</v>
      </c>
      <c r="E60" s="6">
        <v>0</v>
      </c>
      <c r="F60" s="6">
        <f t="shared" si="2"/>
        <v>0</v>
      </c>
      <c r="G60" s="6">
        <v>0</v>
      </c>
      <c r="H60" s="6">
        <v>0</v>
      </c>
      <c r="I60" s="6">
        <v>0</v>
      </c>
      <c r="J60" s="6">
        <v>0</v>
      </c>
      <c r="K60" s="6">
        <f t="shared" si="3"/>
        <v>0</v>
      </c>
    </row>
    <row r="61" spans="1:11" s="2" customFormat="1" ht="33" x14ac:dyDescent="0.25">
      <c r="A61" s="5" t="s">
        <v>317</v>
      </c>
      <c r="B61" s="5" t="s">
        <v>171</v>
      </c>
      <c r="C61" s="5" t="s">
        <v>172</v>
      </c>
      <c r="D61" s="6">
        <f>+D62+D63</f>
        <v>5530900</v>
      </c>
      <c r="E61" s="6">
        <f>+E62+E63</f>
        <v>1352160</v>
      </c>
      <c r="F61" s="6">
        <f t="shared" si="2"/>
        <v>4491060</v>
      </c>
      <c r="G61" s="6">
        <f>+G62+G63</f>
        <v>780287</v>
      </c>
      <c r="H61" s="6">
        <f>+H62+H63</f>
        <v>3710773</v>
      </c>
      <c r="I61" s="6">
        <f>+I62+I63</f>
        <v>1370351</v>
      </c>
      <c r="J61" s="6">
        <f>+J62+J63</f>
        <v>102268</v>
      </c>
      <c r="K61" s="6">
        <f t="shared" si="3"/>
        <v>3018441</v>
      </c>
    </row>
    <row r="62" spans="1:11" s="2" customFormat="1" x14ac:dyDescent="0.25">
      <c r="A62" s="5" t="s">
        <v>318</v>
      </c>
      <c r="B62" s="5" t="s">
        <v>174</v>
      </c>
      <c r="C62" s="5" t="s">
        <v>175</v>
      </c>
      <c r="D62" s="6">
        <v>5475900</v>
      </c>
      <c r="E62" s="6">
        <v>1335320</v>
      </c>
      <c r="F62" s="6">
        <f t="shared" si="2"/>
        <v>4441006</v>
      </c>
      <c r="G62" s="6">
        <v>758827</v>
      </c>
      <c r="H62" s="6">
        <v>3682179</v>
      </c>
      <c r="I62" s="6">
        <v>1341803</v>
      </c>
      <c r="J62" s="6">
        <v>102058</v>
      </c>
      <c r="K62" s="6">
        <f t="shared" si="3"/>
        <v>2997145</v>
      </c>
    </row>
    <row r="63" spans="1:11" s="2" customFormat="1" x14ac:dyDescent="0.25">
      <c r="A63" s="5" t="s">
        <v>319</v>
      </c>
      <c r="B63" s="5" t="s">
        <v>177</v>
      </c>
      <c r="C63" s="5" t="s">
        <v>178</v>
      </c>
      <c r="D63" s="6">
        <v>55000</v>
      </c>
      <c r="E63" s="6">
        <v>16840</v>
      </c>
      <c r="F63" s="6">
        <f t="shared" si="2"/>
        <v>50054</v>
      </c>
      <c r="G63" s="6">
        <v>21460</v>
      </c>
      <c r="H63" s="6">
        <v>28594</v>
      </c>
      <c r="I63" s="6">
        <v>28548</v>
      </c>
      <c r="J63" s="6">
        <v>210</v>
      </c>
      <c r="K63" s="6">
        <f t="shared" si="3"/>
        <v>21296</v>
      </c>
    </row>
    <row r="64" spans="1:11" s="2" customFormat="1" ht="22.5" x14ac:dyDescent="0.25">
      <c r="A64" s="5" t="s">
        <v>320</v>
      </c>
      <c r="B64" s="5" t="s">
        <v>321</v>
      </c>
      <c r="C64" s="5" t="s">
        <v>322</v>
      </c>
      <c r="D64" s="6">
        <f>+D65</f>
        <v>-8704010</v>
      </c>
      <c r="E64" s="6">
        <f>+E65</f>
        <v>-1287240</v>
      </c>
      <c r="F64" s="6">
        <f t="shared" si="2"/>
        <v>-1287240</v>
      </c>
      <c r="G64" s="6">
        <f>+G65</f>
        <v>0</v>
      </c>
      <c r="H64" s="6">
        <f>+H65</f>
        <v>-1287240</v>
      </c>
      <c r="I64" s="6">
        <f>+I65</f>
        <v>-1287240</v>
      </c>
      <c r="J64" s="6">
        <f>+J65</f>
        <v>0</v>
      </c>
      <c r="K64" s="6">
        <f t="shared" si="3"/>
        <v>0</v>
      </c>
    </row>
    <row r="65" spans="1:12" s="2" customFormat="1" ht="33" x14ac:dyDescent="0.25">
      <c r="A65" s="5" t="s">
        <v>323</v>
      </c>
      <c r="B65" s="5" t="s">
        <v>180</v>
      </c>
      <c r="C65" s="5" t="s">
        <v>181</v>
      </c>
      <c r="D65" s="6">
        <v>-8704010</v>
      </c>
      <c r="E65" s="6">
        <v>-1287240</v>
      </c>
      <c r="F65" s="6">
        <f t="shared" si="2"/>
        <v>-1287240</v>
      </c>
      <c r="G65" s="6">
        <v>0</v>
      </c>
      <c r="H65" s="6">
        <v>-1287240</v>
      </c>
      <c r="I65" s="6">
        <v>-1287240</v>
      </c>
      <c r="J65" s="6">
        <v>0</v>
      </c>
      <c r="K65" s="6">
        <f t="shared" si="3"/>
        <v>0</v>
      </c>
    </row>
    <row r="66" spans="1:12" s="2" customFormat="1" x14ac:dyDescent="0.25">
      <c r="A66" s="5" t="s">
        <v>188</v>
      </c>
      <c r="B66" s="5" t="s">
        <v>195</v>
      </c>
      <c r="C66" s="5" t="s">
        <v>196</v>
      </c>
      <c r="D66" s="6">
        <f>D67</f>
        <v>2094360</v>
      </c>
      <c r="E66" s="6">
        <f>E67</f>
        <v>437460</v>
      </c>
      <c r="F66" s="6">
        <f t="shared" si="2"/>
        <v>437457</v>
      </c>
      <c r="G66" s="6">
        <f t="shared" ref="G66:J67" si="6">G67</f>
        <v>0</v>
      </c>
      <c r="H66" s="6">
        <f t="shared" si="6"/>
        <v>437457</v>
      </c>
      <c r="I66" s="6">
        <f t="shared" si="6"/>
        <v>437457</v>
      </c>
      <c r="J66" s="6">
        <f t="shared" si="6"/>
        <v>0</v>
      </c>
      <c r="K66" s="6">
        <f t="shared" si="3"/>
        <v>0</v>
      </c>
    </row>
    <row r="67" spans="1:12" s="2" customFormat="1" ht="22.5" x14ac:dyDescent="0.25">
      <c r="A67" s="5" t="s">
        <v>324</v>
      </c>
      <c r="B67" s="5" t="s">
        <v>198</v>
      </c>
      <c r="C67" s="5" t="s">
        <v>199</v>
      </c>
      <c r="D67" s="6">
        <f>D68</f>
        <v>2094360</v>
      </c>
      <c r="E67" s="6">
        <f>E68</f>
        <v>437460</v>
      </c>
      <c r="F67" s="6">
        <f t="shared" si="2"/>
        <v>437457</v>
      </c>
      <c r="G67" s="6">
        <f t="shared" si="6"/>
        <v>0</v>
      </c>
      <c r="H67" s="6">
        <f t="shared" si="6"/>
        <v>437457</v>
      </c>
      <c r="I67" s="6">
        <f t="shared" si="6"/>
        <v>437457</v>
      </c>
      <c r="J67" s="6">
        <f t="shared" si="6"/>
        <v>0</v>
      </c>
      <c r="K67" s="6">
        <f t="shared" si="3"/>
        <v>0</v>
      </c>
    </row>
    <row r="68" spans="1:12" s="2" customFormat="1" ht="96" x14ac:dyDescent="0.25">
      <c r="A68" s="5" t="s">
        <v>325</v>
      </c>
      <c r="B68" s="5" t="s">
        <v>201</v>
      </c>
      <c r="C68" s="5" t="s">
        <v>202</v>
      </c>
      <c r="D68" s="6">
        <f>+D69+D70+D71+D72</f>
        <v>2094360</v>
      </c>
      <c r="E68" s="6">
        <f>+E69+E70+E71+E72</f>
        <v>437460</v>
      </c>
      <c r="F68" s="6">
        <f t="shared" si="2"/>
        <v>437457</v>
      </c>
      <c r="G68" s="6">
        <f>+G69+G70+G71+G72</f>
        <v>0</v>
      </c>
      <c r="H68" s="6">
        <f>+H69+H70+H71+H72</f>
        <v>437457</v>
      </c>
      <c r="I68" s="6">
        <f>+I69+I70+I71+I72</f>
        <v>437457</v>
      </c>
      <c r="J68" s="6">
        <f>+J69+J70+J71+J72</f>
        <v>0</v>
      </c>
      <c r="K68" s="6">
        <f t="shared" si="3"/>
        <v>0</v>
      </c>
    </row>
    <row r="69" spans="1:12" s="2" customFormat="1" ht="43.5" x14ac:dyDescent="0.25">
      <c r="A69" s="5" t="s">
        <v>326</v>
      </c>
      <c r="B69" s="5" t="s">
        <v>204</v>
      </c>
      <c r="C69" s="5" t="s">
        <v>205</v>
      </c>
      <c r="D69" s="6">
        <v>530000</v>
      </c>
      <c r="E69" s="6">
        <v>37420</v>
      </c>
      <c r="F69" s="6">
        <f t="shared" si="2"/>
        <v>37420</v>
      </c>
      <c r="G69" s="6">
        <v>0</v>
      </c>
      <c r="H69" s="6">
        <v>37420</v>
      </c>
      <c r="I69" s="6">
        <v>37420</v>
      </c>
      <c r="J69" s="6">
        <v>0</v>
      </c>
      <c r="K69" s="6">
        <f t="shared" si="3"/>
        <v>0</v>
      </c>
    </row>
    <row r="70" spans="1:12" s="2" customFormat="1" ht="33" x14ac:dyDescent="0.25">
      <c r="A70" s="5" t="s">
        <v>327</v>
      </c>
      <c r="B70" s="5" t="s">
        <v>210</v>
      </c>
      <c r="C70" s="5" t="s">
        <v>211</v>
      </c>
      <c r="D70" s="6">
        <v>1415500</v>
      </c>
      <c r="E70" s="6">
        <v>400040</v>
      </c>
      <c r="F70" s="6">
        <f t="shared" si="2"/>
        <v>400037</v>
      </c>
      <c r="G70" s="6">
        <v>0</v>
      </c>
      <c r="H70" s="6">
        <v>400037</v>
      </c>
      <c r="I70" s="6">
        <v>400037</v>
      </c>
      <c r="J70" s="6">
        <v>0</v>
      </c>
      <c r="K70" s="6">
        <f t="shared" si="3"/>
        <v>0</v>
      </c>
    </row>
    <row r="71" spans="1:12" s="2" customFormat="1" ht="43.5" x14ac:dyDescent="0.25">
      <c r="A71" s="5" t="s">
        <v>328</v>
      </c>
      <c r="B71" s="5" t="s">
        <v>213</v>
      </c>
      <c r="C71" s="5" t="s">
        <v>214</v>
      </c>
      <c r="D71" s="6">
        <v>20000</v>
      </c>
      <c r="E71" s="6">
        <v>0</v>
      </c>
      <c r="F71" s="6">
        <f t="shared" si="2"/>
        <v>0</v>
      </c>
      <c r="G71" s="6">
        <v>0</v>
      </c>
      <c r="H71" s="6">
        <v>0</v>
      </c>
      <c r="I71" s="6">
        <v>0</v>
      </c>
      <c r="J71" s="6">
        <v>0</v>
      </c>
      <c r="K71" s="6">
        <f t="shared" si="3"/>
        <v>0</v>
      </c>
    </row>
    <row r="72" spans="1:12" s="2" customFormat="1" ht="22.5" x14ac:dyDescent="0.25">
      <c r="A72" s="5" t="s">
        <v>329</v>
      </c>
      <c r="B72" s="5" t="s">
        <v>248</v>
      </c>
      <c r="C72" s="5" t="s">
        <v>249</v>
      </c>
      <c r="D72" s="6">
        <v>128860</v>
      </c>
      <c r="E72" s="6">
        <v>0</v>
      </c>
      <c r="F72" s="6">
        <f t="shared" si="2"/>
        <v>0</v>
      </c>
      <c r="G72" s="6">
        <v>0</v>
      </c>
      <c r="H72" s="6">
        <v>0</v>
      </c>
      <c r="I72" s="6">
        <v>0</v>
      </c>
      <c r="J72" s="6">
        <v>0</v>
      </c>
      <c r="K72" s="6">
        <f t="shared" si="3"/>
        <v>0</v>
      </c>
    </row>
    <row r="73" spans="1:12" s="2" customFormat="1" x14ac:dyDescent="0.25">
      <c r="A73" s="3"/>
      <c r="B73" s="3"/>
      <c r="C73" s="3"/>
      <c r="D73" s="4"/>
      <c r="E73" s="4"/>
      <c r="F73" s="4"/>
      <c r="G73" s="4"/>
      <c r="H73" s="4"/>
      <c r="I73" s="4"/>
      <c r="J73" s="4"/>
      <c r="K73" s="4"/>
    </row>
    <row r="74" spans="1:12" x14ac:dyDescent="0.25">
      <c r="A74" s="8" t="s">
        <v>293</v>
      </c>
      <c r="B74" s="8"/>
      <c r="C74" s="8"/>
      <c r="D74" s="8"/>
      <c r="E74" s="8" t="s">
        <v>295</v>
      </c>
      <c r="F74" s="8"/>
      <c r="G74" s="8"/>
      <c r="H74" s="8"/>
      <c r="I74" s="8" t="s">
        <v>297</v>
      </c>
      <c r="J74" s="8"/>
      <c r="K74" s="8"/>
      <c r="L74" s="8"/>
    </row>
    <row r="75" spans="1:12" x14ac:dyDescent="0.25">
      <c r="A75" s="9" t="s">
        <v>294</v>
      </c>
      <c r="B75" s="9"/>
      <c r="C75" s="9"/>
      <c r="D75" s="9"/>
      <c r="E75" s="9" t="s">
        <v>296</v>
      </c>
      <c r="F75" s="9"/>
      <c r="G75" s="9"/>
      <c r="H75" s="9"/>
      <c r="I75" s="9"/>
      <c r="J75" s="9"/>
      <c r="K75" s="9"/>
      <c r="L75" s="9"/>
    </row>
    <row r="147" spans="1:20" x14ac:dyDescent="0.25">
      <c r="A147" s="7"/>
      <c r="B147" s="7"/>
      <c r="C147" s="7"/>
      <c r="D147" s="7"/>
      <c r="I147" s="7"/>
      <c r="J147" s="7"/>
      <c r="K147" s="7"/>
      <c r="L147" s="7"/>
      <c r="Q147" s="7"/>
      <c r="R147" s="7"/>
      <c r="S147" s="7"/>
      <c r="T147" s="7"/>
    </row>
  </sheetData>
  <mergeCells count="23">
    <mergeCell ref="I7:I10"/>
    <mergeCell ref="J7:J10"/>
    <mergeCell ref="K7:K10"/>
    <mergeCell ref="A1:K1"/>
    <mergeCell ref="A2:K2"/>
    <mergeCell ref="A3:K3"/>
    <mergeCell ref="A4:K4"/>
    <mergeCell ref="A5:K5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A74:D74"/>
    <mergeCell ref="A75:D75"/>
    <mergeCell ref="E74:H74"/>
    <mergeCell ref="E75:H75"/>
    <mergeCell ref="I74:L74"/>
    <mergeCell ref="I75:L7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5B43F-076E-4B3F-A5E6-B31DC42B723F}">
  <dimension ref="A1:T103"/>
  <sheetViews>
    <sheetView topLeftCell="B1" workbookViewId="0">
      <selection activeCell="A4" sqref="A4:K50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69.95" customHeight="1" x14ac:dyDescent="0.25">
      <c r="A4" s="13" t="s">
        <v>330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5.75" thickBot="1" x14ac:dyDescent="0.3"/>
    <row r="7" spans="1:11" s="2" customFormat="1" ht="15.75" thickBot="1" x14ac:dyDescent="0.3">
      <c r="A7" s="10" t="s">
        <v>5</v>
      </c>
      <c r="B7" s="10"/>
      <c r="C7" s="10" t="s">
        <v>7</v>
      </c>
      <c r="D7" s="10" t="s">
        <v>9</v>
      </c>
      <c r="E7" s="10" t="s">
        <v>10</v>
      </c>
      <c r="F7" s="10" t="s">
        <v>11</v>
      </c>
      <c r="G7" s="10"/>
      <c r="H7" s="10"/>
      <c r="I7" s="10" t="s">
        <v>16</v>
      </c>
      <c r="J7" s="10" t="s">
        <v>17</v>
      </c>
      <c r="K7" s="10" t="s">
        <v>18</v>
      </c>
    </row>
    <row r="8" spans="1:11" s="2" customFormat="1" ht="15.75" thickBot="1" x14ac:dyDescent="0.3">
      <c r="A8" s="10"/>
      <c r="B8" s="10"/>
      <c r="C8" s="10"/>
      <c r="D8" s="10"/>
      <c r="E8" s="10"/>
      <c r="F8" s="10" t="s">
        <v>12</v>
      </c>
      <c r="G8" s="10" t="s">
        <v>14</v>
      </c>
      <c r="H8" s="10" t="s">
        <v>15</v>
      </c>
      <c r="I8" s="10"/>
      <c r="J8" s="10"/>
      <c r="K8" s="10"/>
    </row>
    <row r="9" spans="1:11" s="2" customFormat="1" ht="15.75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2" customFormat="1" ht="15.75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s="2" customFormat="1" ht="15.75" thickBot="1" x14ac:dyDescent="0.3">
      <c r="A11" s="10" t="s">
        <v>6</v>
      </c>
      <c r="B11" s="10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331</v>
      </c>
      <c r="C12" s="5" t="s">
        <v>22</v>
      </c>
      <c r="D12" s="6">
        <f>D13+D18+D21+D45</f>
        <v>105733650</v>
      </c>
      <c r="E12" s="6">
        <f>E13+E18+E21+E45</f>
        <v>4456730</v>
      </c>
      <c r="F12" s="6">
        <f t="shared" ref="F12:F50" si="0">G12+H12</f>
        <v>7902687</v>
      </c>
      <c r="G12" s="6">
        <f>G13+G18+G21+G45</f>
        <v>3042652</v>
      </c>
      <c r="H12" s="6">
        <f>H13+H18+H21+H45</f>
        <v>4860035</v>
      </c>
      <c r="I12" s="6">
        <f>I13+I18+I21+I45</f>
        <v>4738122</v>
      </c>
      <c r="J12" s="6">
        <f>J13+J18+J21+J45</f>
        <v>77581</v>
      </c>
      <c r="K12" s="6">
        <f t="shared" ref="K12:K50" si="1">F12-I12-J12</f>
        <v>3086984</v>
      </c>
    </row>
    <row r="13" spans="1:11" s="2" customFormat="1" x14ac:dyDescent="0.25">
      <c r="A13" s="5" t="s">
        <v>23</v>
      </c>
      <c r="B13" s="5" t="s">
        <v>27</v>
      </c>
      <c r="C13" s="5" t="s">
        <v>28</v>
      </c>
      <c r="D13" s="6">
        <f t="shared" ref="D13:E16" si="2">+D14</f>
        <v>8704010</v>
      </c>
      <c r="E13" s="6">
        <f t="shared" si="2"/>
        <v>1287240</v>
      </c>
      <c r="F13" s="6">
        <f t="shared" si="0"/>
        <v>1287240</v>
      </c>
      <c r="G13" s="6">
        <f t="shared" ref="G13:J16" si="3">+G14</f>
        <v>0</v>
      </c>
      <c r="H13" s="6">
        <f t="shared" si="3"/>
        <v>1287240</v>
      </c>
      <c r="I13" s="6">
        <f t="shared" si="3"/>
        <v>1287240</v>
      </c>
      <c r="J13" s="6">
        <f t="shared" si="3"/>
        <v>0</v>
      </c>
      <c r="K13" s="6">
        <f t="shared" si="1"/>
        <v>0</v>
      </c>
    </row>
    <row r="14" spans="1:11" s="2" customFormat="1" x14ac:dyDescent="0.25">
      <c r="A14" s="5" t="s">
        <v>332</v>
      </c>
      <c r="B14" s="5" t="s">
        <v>132</v>
      </c>
      <c r="C14" s="5" t="s">
        <v>133</v>
      </c>
      <c r="D14" s="6">
        <f t="shared" si="2"/>
        <v>8704010</v>
      </c>
      <c r="E14" s="6">
        <f t="shared" si="2"/>
        <v>1287240</v>
      </c>
      <c r="F14" s="6">
        <f t="shared" si="0"/>
        <v>1287240</v>
      </c>
      <c r="G14" s="6">
        <f t="shared" si="3"/>
        <v>0</v>
      </c>
      <c r="H14" s="6">
        <f t="shared" si="3"/>
        <v>1287240</v>
      </c>
      <c r="I14" s="6">
        <f t="shared" si="3"/>
        <v>1287240</v>
      </c>
      <c r="J14" s="6">
        <f t="shared" si="3"/>
        <v>0</v>
      </c>
      <c r="K14" s="6">
        <f t="shared" si="1"/>
        <v>0</v>
      </c>
    </row>
    <row r="15" spans="1:11" s="2" customFormat="1" ht="22.5" x14ac:dyDescent="0.25">
      <c r="A15" s="5" t="s">
        <v>300</v>
      </c>
      <c r="B15" s="5" t="s">
        <v>147</v>
      </c>
      <c r="C15" s="5" t="s">
        <v>148</v>
      </c>
      <c r="D15" s="6">
        <f t="shared" si="2"/>
        <v>8704010</v>
      </c>
      <c r="E15" s="6">
        <f t="shared" si="2"/>
        <v>1287240</v>
      </c>
      <c r="F15" s="6">
        <f t="shared" si="0"/>
        <v>1287240</v>
      </c>
      <c r="G15" s="6">
        <f t="shared" si="3"/>
        <v>0</v>
      </c>
      <c r="H15" s="6">
        <f t="shared" si="3"/>
        <v>1287240</v>
      </c>
      <c r="I15" s="6">
        <f t="shared" si="3"/>
        <v>1287240</v>
      </c>
      <c r="J15" s="6">
        <f t="shared" si="3"/>
        <v>0</v>
      </c>
      <c r="K15" s="6">
        <f t="shared" si="1"/>
        <v>0</v>
      </c>
    </row>
    <row r="16" spans="1:11" s="2" customFormat="1" ht="22.5" x14ac:dyDescent="0.25">
      <c r="A16" s="5" t="s">
        <v>333</v>
      </c>
      <c r="B16" s="5" t="s">
        <v>321</v>
      </c>
      <c r="C16" s="5" t="s">
        <v>322</v>
      </c>
      <c r="D16" s="6">
        <f t="shared" si="2"/>
        <v>8704010</v>
      </c>
      <c r="E16" s="6">
        <f t="shared" si="2"/>
        <v>1287240</v>
      </c>
      <c r="F16" s="6">
        <f t="shared" si="0"/>
        <v>1287240</v>
      </c>
      <c r="G16" s="6">
        <f t="shared" si="3"/>
        <v>0</v>
      </c>
      <c r="H16" s="6">
        <f t="shared" si="3"/>
        <v>1287240</v>
      </c>
      <c r="I16" s="6">
        <f t="shared" si="3"/>
        <v>1287240</v>
      </c>
      <c r="J16" s="6">
        <f t="shared" si="3"/>
        <v>0</v>
      </c>
      <c r="K16" s="6">
        <f t="shared" si="1"/>
        <v>0</v>
      </c>
    </row>
    <row r="17" spans="1:11" s="2" customFormat="1" x14ac:dyDescent="0.25">
      <c r="A17" s="5" t="s">
        <v>334</v>
      </c>
      <c r="B17" s="5" t="s">
        <v>183</v>
      </c>
      <c r="C17" s="5" t="s">
        <v>184</v>
      </c>
      <c r="D17" s="6">
        <v>8704010</v>
      </c>
      <c r="E17" s="6">
        <v>1287240</v>
      </c>
      <c r="F17" s="6">
        <f t="shared" si="0"/>
        <v>1287240</v>
      </c>
      <c r="G17" s="6">
        <v>0</v>
      </c>
      <c r="H17" s="6">
        <v>1287240</v>
      </c>
      <c r="I17" s="6">
        <v>1287240</v>
      </c>
      <c r="J17" s="6">
        <v>0</v>
      </c>
      <c r="K17" s="6">
        <f t="shared" si="1"/>
        <v>0</v>
      </c>
    </row>
    <row r="18" spans="1:11" s="2" customFormat="1" x14ac:dyDescent="0.25">
      <c r="A18" s="5" t="s">
        <v>335</v>
      </c>
      <c r="B18" s="5" t="s">
        <v>186</v>
      </c>
      <c r="C18" s="5" t="s">
        <v>187</v>
      </c>
      <c r="D18" s="6">
        <f>D19</f>
        <v>0</v>
      </c>
      <c r="E18" s="6">
        <f>E19</f>
        <v>0</v>
      </c>
      <c r="F18" s="6">
        <f t="shared" si="0"/>
        <v>169865</v>
      </c>
      <c r="G18" s="6">
        <f>G19</f>
        <v>5541</v>
      </c>
      <c r="H18" s="6">
        <f>H19</f>
        <v>164324</v>
      </c>
      <c r="I18" s="6">
        <f>I19</f>
        <v>42411</v>
      </c>
      <c r="J18" s="6">
        <f>J19</f>
        <v>77581</v>
      </c>
      <c r="K18" s="6">
        <f t="shared" si="1"/>
        <v>49873</v>
      </c>
    </row>
    <row r="19" spans="1:11" s="2" customFormat="1" ht="33" x14ac:dyDescent="0.25">
      <c r="A19" s="5" t="s">
        <v>303</v>
      </c>
      <c r="B19" s="5" t="s">
        <v>189</v>
      </c>
      <c r="C19" s="5" t="s">
        <v>190</v>
      </c>
      <c r="D19" s="6">
        <f>+D20</f>
        <v>0</v>
      </c>
      <c r="E19" s="6">
        <f>+E20</f>
        <v>0</v>
      </c>
      <c r="F19" s="6">
        <f t="shared" si="0"/>
        <v>169865</v>
      </c>
      <c r="G19" s="6">
        <f>+G20</f>
        <v>5541</v>
      </c>
      <c r="H19" s="6">
        <f>+H20</f>
        <v>164324</v>
      </c>
      <c r="I19" s="6">
        <f>+I20</f>
        <v>42411</v>
      </c>
      <c r="J19" s="6">
        <f>+J20</f>
        <v>77581</v>
      </c>
      <c r="K19" s="6">
        <f t="shared" si="1"/>
        <v>49873</v>
      </c>
    </row>
    <row r="20" spans="1:11" s="2" customFormat="1" ht="22.5" x14ac:dyDescent="0.25">
      <c r="A20" s="5" t="s">
        <v>62</v>
      </c>
      <c r="B20" s="5" t="s">
        <v>192</v>
      </c>
      <c r="C20" s="5" t="s">
        <v>193</v>
      </c>
      <c r="D20" s="6">
        <v>0</v>
      </c>
      <c r="E20" s="6">
        <v>0</v>
      </c>
      <c r="F20" s="6">
        <f t="shared" si="0"/>
        <v>169865</v>
      </c>
      <c r="G20" s="6">
        <v>5541</v>
      </c>
      <c r="H20" s="6">
        <v>164324</v>
      </c>
      <c r="I20" s="6">
        <v>42411</v>
      </c>
      <c r="J20" s="6">
        <v>77581</v>
      </c>
      <c r="K20" s="6">
        <f t="shared" si="1"/>
        <v>49873</v>
      </c>
    </row>
    <row r="21" spans="1:11" s="2" customFormat="1" x14ac:dyDescent="0.25">
      <c r="A21" s="5" t="s">
        <v>92</v>
      </c>
      <c r="B21" s="5" t="s">
        <v>195</v>
      </c>
      <c r="C21" s="5" t="s">
        <v>196</v>
      </c>
      <c r="D21" s="6">
        <f>D22</f>
        <v>85377310</v>
      </c>
      <c r="E21" s="6">
        <f>E22</f>
        <v>3169490</v>
      </c>
      <c r="F21" s="6">
        <f t="shared" si="0"/>
        <v>3811370</v>
      </c>
      <c r="G21" s="6">
        <f>G22</f>
        <v>402899</v>
      </c>
      <c r="H21" s="6">
        <f>H22</f>
        <v>3408471</v>
      </c>
      <c r="I21" s="6">
        <f>I22</f>
        <v>3408471</v>
      </c>
      <c r="J21" s="6">
        <f>J22</f>
        <v>0</v>
      </c>
      <c r="K21" s="6">
        <f t="shared" si="1"/>
        <v>402899</v>
      </c>
    </row>
    <row r="22" spans="1:11" s="2" customFormat="1" ht="22.5" x14ac:dyDescent="0.25">
      <c r="A22" s="5" t="s">
        <v>336</v>
      </c>
      <c r="B22" s="5" t="s">
        <v>198</v>
      </c>
      <c r="C22" s="5" t="s">
        <v>199</v>
      </c>
      <c r="D22" s="6">
        <f>D23+D36</f>
        <v>85377310</v>
      </c>
      <c r="E22" s="6">
        <f>E23+E36</f>
        <v>3169490</v>
      </c>
      <c r="F22" s="6">
        <f t="shared" si="0"/>
        <v>3811370</v>
      </c>
      <c r="G22" s="6">
        <f>G23+G36</f>
        <v>402899</v>
      </c>
      <c r="H22" s="6">
        <f>H23+H36</f>
        <v>3408471</v>
      </c>
      <c r="I22" s="6">
        <f>I23+I36</f>
        <v>3408471</v>
      </c>
      <c r="J22" s="6">
        <f>J23+J36</f>
        <v>0</v>
      </c>
      <c r="K22" s="6">
        <f t="shared" si="1"/>
        <v>402899</v>
      </c>
    </row>
    <row r="23" spans="1:11" s="2" customFormat="1" ht="96" x14ac:dyDescent="0.25">
      <c r="A23" s="5" t="s">
        <v>305</v>
      </c>
      <c r="B23" s="5" t="s">
        <v>201</v>
      </c>
      <c r="C23" s="5" t="s">
        <v>202</v>
      </c>
      <c r="D23" s="6">
        <f>+D24+D25+D26+D31+D34</f>
        <v>68969240</v>
      </c>
      <c r="E23" s="6">
        <f>+E24+E25+E26+E31+E34</f>
        <v>3169490</v>
      </c>
      <c r="F23" s="6">
        <f t="shared" si="0"/>
        <v>3811370</v>
      </c>
      <c r="G23" s="6">
        <f>+G24+G25+G26+G31+G34</f>
        <v>402899</v>
      </c>
      <c r="H23" s="6">
        <f>+H24+H25+H26+H31+H34</f>
        <v>3408471</v>
      </c>
      <c r="I23" s="6">
        <f>+I24+I25+I26+I31+I34</f>
        <v>3408471</v>
      </c>
      <c r="J23" s="6">
        <f>+J24+J25+J26+J31+J34</f>
        <v>0</v>
      </c>
      <c r="K23" s="6">
        <f t="shared" si="1"/>
        <v>402899</v>
      </c>
    </row>
    <row r="24" spans="1:11" s="2" customFormat="1" ht="22.5" x14ac:dyDescent="0.25">
      <c r="A24" s="5" t="s">
        <v>337</v>
      </c>
      <c r="B24" s="5" t="s">
        <v>207</v>
      </c>
      <c r="C24" s="5" t="s">
        <v>208</v>
      </c>
      <c r="D24" s="6">
        <v>6577810</v>
      </c>
      <c r="E24" s="6">
        <v>0</v>
      </c>
      <c r="F24" s="6">
        <f t="shared" si="0"/>
        <v>0</v>
      </c>
      <c r="G24" s="6">
        <v>0</v>
      </c>
      <c r="H24" s="6">
        <v>0</v>
      </c>
      <c r="I24" s="6">
        <v>0</v>
      </c>
      <c r="J24" s="6">
        <v>0</v>
      </c>
      <c r="K24" s="6">
        <f t="shared" si="1"/>
        <v>0</v>
      </c>
    </row>
    <row r="25" spans="1:11" s="2" customFormat="1" ht="33" x14ac:dyDescent="0.25">
      <c r="A25" s="5" t="s">
        <v>164</v>
      </c>
      <c r="B25" s="5" t="s">
        <v>216</v>
      </c>
      <c r="C25" s="5" t="s">
        <v>217</v>
      </c>
      <c r="D25" s="6">
        <v>19336300</v>
      </c>
      <c r="E25" s="6">
        <v>0</v>
      </c>
      <c r="F25" s="6">
        <f t="shared" si="0"/>
        <v>0</v>
      </c>
      <c r="G25" s="6">
        <v>0</v>
      </c>
      <c r="H25" s="6">
        <v>0</v>
      </c>
      <c r="I25" s="6">
        <v>0</v>
      </c>
      <c r="J25" s="6">
        <v>0</v>
      </c>
      <c r="K25" s="6">
        <f t="shared" si="1"/>
        <v>0</v>
      </c>
    </row>
    <row r="26" spans="1:11" s="2" customFormat="1" ht="33" x14ac:dyDescent="0.25">
      <c r="A26" s="5" t="s">
        <v>338</v>
      </c>
      <c r="B26" s="5" t="s">
        <v>219</v>
      </c>
      <c r="C26" s="5" t="s">
        <v>220</v>
      </c>
      <c r="D26" s="6">
        <f>D27+D28+D29+D30</f>
        <v>36998010</v>
      </c>
      <c r="E26" s="6">
        <f>E27+E28+E29+E30</f>
        <v>3169490</v>
      </c>
      <c r="F26" s="6">
        <f t="shared" si="0"/>
        <v>3408471</v>
      </c>
      <c r="G26" s="6">
        <f>G27+G28+G29+G30</f>
        <v>0</v>
      </c>
      <c r="H26" s="6">
        <f>H27+H28+H29+H30</f>
        <v>3408471</v>
      </c>
      <c r="I26" s="6">
        <f>I27+I28+I29+I30</f>
        <v>3408471</v>
      </c>
      <c r="J26" s="6">
        <f>J27+J28+J29+J30</f>
        <v>0</v>
      </c>
      <c r="K26" s="6">
        <f t="shared" si="1"/>
        <v>0</v>
      </c>
    </row>
    <row r="27" spans="1:11" s="2" customFormat="1" x14ac:dyDescent="0.25">
      <c r="A27" s="5" t="s">
        <v>316</v>
      </c>
      <c r="B27" s="5" t="s">
        <v>222</v>
      </c>
      <c r="C27" s="5" t="s">
        <v>223</v>
      </c>
      <c r="D27" s="6">
        <v>30072930</v>
      </c>
      <c r="E27" s="6">
        <v>2991990</v>
      </c>
      <c r="F27" s="6">
        <f t="shared" si="0"/>
        <v>3086084</v>
      </c>
      <c r="G27" s="6">
        <v>0</v>
      </c>
      <c r="H27" s="6">
        <v>3086084</v>
      </c>
      <c r="I27" s="6">
        <v>3086084</v>
      </c>
      <c r="J27" s="6">
        <v>0</v>
      </c>
      <c r="K27" s="6">
        <f t="shared" si="1"/>
        <v>0</v>
      </c>
    </row>
    <row r="28" spans="1:11" s="2" customFormat="1" x14ac:dyDescent="0.25">
      <c r="A28" s="5" t="s">
        <v>317</v>
      </c>
      <c r="B28" s="5" t="s">
        <v>225</v>
      </c>
      <c r="C28" s="5" t="s">
        <v>226</v>
      </c>
      <c r="D28" s="6">
        <v>0</v>
      </c>
      <c r="E28" s="6">
        <v>0</v>
      </c>
      <c r="F28" s="6">
        <f t="shared" si="0"/>
        <v>11313</v>
      </c>
      <c r="G28" s="6">
        <v>0</v>
      </c>
      <c r="H28" s="6">
        <v>11313</v>
      </c>
      <c r="I28" s="6">
        <v>11313</v>
      </c>
      <c r="J28" s="6">
        <v>0</v>
      </c>
      <c r="K28" s="6">
        <f t="shared" si="1"/>
        <v>0</v>
      </c>
    </row>
    <row r="29" spans="1:11" s="2" customFormat="1" x14ac:dyDescent="0.25">
      <c r="A29" s="5" t="s">
        <v>167</v>
      </c>
      <c r="B29" s="5" t="s">
        <v>228</v>
      </c>
      <c r="C29" s="5" t="s">
        <v>229</v>
      </c>
      <c r="D29" s="6">
        <v>5427580</v>
      </c>
      <c r="E29" s="6">
        <v>177500</v>
      </c>
      <c r="F29" s="6">
        <f t="shared" si="0"/>
        <v>311074</v>
      </c>
      <c r="G29" s="6">
        <v>0</v>
      </c>
      <c r="H29" s="6">
        <v>311074</v>
      </c>
      <c r="I29" s="6">
        <v>311074</v>
      </c>
      <c r="J29" s="6">
        <v>0</v>
      </c>
      <c r="K29" s="6">
        <f t="shared" si="1"/>
        <v>0</v>
      </c>
    </row>
    <row r="30" spans="1:11" s="2" customFormat="1" ht="22.5" x14ac:dyDescent="0.25">
      <c r="A30" s="5" t="s">
        <v>170</v>
      </c>
      <c r="B30" s="5" t="s">
        <v>231</v>
      </c>
      <c r="C30" s="5" t="s">
        <v>232</v>
      </c>
      <c r="D30" s="6">
        <v>1497500</v>
      </c>
      <c r="E30" s="6">
        <v>0</v>
      </c>
      <c r="F30" s="6">
        <f t="shared" si="0"/>
        <v>0</v>
      </c>
      <c r="G30" s="6">
        <v>0</v>
      </c>
      <c r="H30" s="6">
        <v>0</v>
      </c>
      <c r="I30" s="6">
        <v>0</v>
      </c>
      <c r="J30" s="6">
        <v>0</v>
      </c>
      <c r="K30" s="6">
        <f t="shared" si="1"/>
        <v>0</v>
      </c>
    </row>
    <row r="31" spans="1:11" s="2" customFormat="1" ht="22.5" x14ac:dyDescent="0.25">
      <c r="A31" s="5" t="s">
        <v>339</v>
      </c>
      <c r="B31" s="5" t="s">
        <v>234</v>
      </c>
      <c r="C31" s="5" t="s">
        <v>235</v>
      </c>
      <c r="D31" s="6">
        <f>D32+D33</f>
        <v>4283020</v>
      </c>
      <c r="E31" s="6">
        <f>E32+E33</f>
        <v>0</v>
      </c>
      <c r="F31" s="6">
        <f t="shared" si="0"/>
        <v>0</v>
      </c>
      <c r="G31" s="6">
        <f>G32+G33</f>
        <v>0</v>
      </c>
      <c r="H31" s="6">
        <f>H32+H33</f>
        <v>0</v>
      </c>
      <c r="I31" s="6">
        <f>I32+I33</f>
        <v>0</v>
      </c>
      <c r="J31" s="6">
        <f>J32+J33</f>
        <v>0</v>
      </c>
      <c r="K31" s="6">
        <f t="shared" si="1"/>
        <v>0</v>
      </c>
    </row>
    <row r="32" spans="1:11" s="2" customFormat="1" x14ac:dyDescent="0.25">
      <c r="A32" s="5" t="s">
        <v>318</v>
      </c>
      <c r="B32" s="5" t="s">
        <v>237</v>
      </c>
      <c r="C32" s="5" t="s">
        <v>238</v>
      </c>
      <c r="D32" s="6">
        <v>3596230</v>
      </c>
      <c r="E32" s="6">
        <v>0</v>
      </c>
      <c r="F32" s="6">
        <f t="shared" si="0"/>
        <v>0</v>
      </c>
      <c r="G32" s="6">
        <v>0</v>
      </c>
      <c r="H32" s="6">
        <v>0</v>
      </c>
      <c r="I32" s="6">
        <v>0</v>
      </c>
      <c r="J32" s="6">
        <v>0</v>
      </c>
      <c r="K32" s="6">
        <f t="shared" si="1"/>
        <v>0</v>
      </c>
    </row>
    <row r="33" spans="1:11" s="2" customFormat="1" x14ac:dyDescent="0.25">
      <c r="A33" s="5" t="s">
        <v>173</v>
      </c>
      <c r="B33" s="5" t="s">
        <v>228</v>
      </c>
      <c r="C33" s="5" t="s">
        <v>240</v>
      </c>
      <c r="D33" s="6">
        <v>686790</v>
      </c>
      <c r="E33" s="6">
        <v>0</v>
      </c>
      <c r="F33" s="6">
        <f t="shared" si="0"/>
        <v>0</v>
      </c>
      <c r="G33" s="6">
        <v>0</v>
      </c>
      <c r="H33" s="6">
        <v>0</v>
      </c>
      <c r="I33" s="6">
        <v>0</v>
      </c>
      <c r="J33" s="6">
        <v>0</v>
      </c>
      <c r="K33" s="6">
        <f t="shared" si="1"/>
        <v>0</v>
      </c>
    </row>
    <row r="34" spans="1:11" s="2" customFormat="1" ht="54" x14ac:dyDescent="0.25">
      <c r="A34" s="5" t="s">
        <v>340</v>
      </c>
      <c r="B34" s="5" t="s">
        <v>242</v>
      </c>
      <c r="C34" s="5" t="s">
        <v>243</v>
      </c>
      <c r="D34" s="6">
        <f>+D35</f>
        <v>1774100</v>
      </c>
      <c r="E34" s="6">
        <f>+E35</f>
        <v>0</v>
      </c>
      <c r="F34" s="6">
        <f t="shared" si="0"/>
        <v>402899</v>
      </c>
      <c r="G34" s="6">
        <f>+G35</f>
        <v>402899</v>
      </c>
      <c r="H34" s="6">
        <f>+H35</f>
        <v>0</v>
      </c>
      <c r="I34" s="6">
        <f>+I35</f>
        <v>0</v>
      </c>
      <c r="J34" s="6">
        <f>+J35</f>
        <v>0</v>
      </c>
      <c r="K34" s="6">
        <f t="shared" si="1"/>
        <v>402899</v>
      </c>
    </row>
    <row r="35" spans="1:11" s="2" customFormat="1" ht="43.5" x14ac:dyDescent="0.25">
      <c r="A35" s="5" t="s">
        <v>176</v>
      </c>
      <c r="B35" s="5" t="s">
        <v>245</v>
      </c>
      <c r="C35" s="5" t="s">
        <v>246</v>
      </c>
      <c r="D35" s="6">
        <v>1774100</v>
      </c>
      <c r="E35" s="6">
        <v>0</v>
      </c>
      <c r="F35" s="6">
        <f t="shared" si="0"/>
        <v>402899</v>
      </c>
      <c r="G35" s="6">
        <v>402899</v>
      </c>
      <c r="H35" s="6">
        <v>0</v>
      </c>
      <c r="I35" s="6">
        <v>0</v>
      </c>
      <c r="J35" s="6">
        <v>0</v>
      </c>
      <c r="K35" s="6">
        <f t="shared" si="1"/>
        <v>402899</v>
      </c>
    </row>
    <row r="36" spans="1:11" s="2" customFormat="1" ht="33" x14ac:dyDescent="0.25">
      <c r="A36" s="5" t="s">
        <v>341</v>
      </c>
      <c r="B36" s="5" t="s">
        <v>251</v>
      </c>
      <c r="C36" s="5" t="s">
        <v>252</v>
      </c>
      <c r="D36" s="6">
        <f>+D37+D38+D39+D42</f>
        <v>16408070</v>
      </c>
      <c r="E36" s="6">
        <f>+E37+E38+E39+E42</f>
        <v>0</v>
      </c>
      <c r="F36" s="6">
        <f t="shared" si="0"/>
        <v>0</v>
      </c>
      <c r="G36" s="6">
        <f>+G37+G38+G39+G42</f>
        <v>0</v>
      </c>
      <c r="H36" s="6">
        <f>+H37+H38+H39+H42</f>
        <v>0</v>
      </c>
      <c r="I36" s="6">
        <f>+I37+I38+I39+I42</f>
        <v>0</v>
      </c>
      <c r="J36" s="6">
        <f>+J37+J38+J39+J42</f>
        <v>0</v>
      </c>
      <c r="K36" s="6">
        <f t="shared" si="1"/>
        <v>0</v>
      </c>
    </row>
    <row r="37" spans="1:11" s="2" customFormat="1" ht="43.5" x14ac:dyDescent="0.25">
      <c r="A37" s="5" t="s">
        <v>185</v>
      </c>
      <c r="B37" s="5" t="s">
        <v>254</v>
      </c>
      <c r="C37" s="5" t="s">
        <v>255</v>
      </c>
      <c r="D37" s="6">
        <v>4999930</v>
      </c>
      <c r="E37" s="6">
        <v>0</v>
      </c>
      <c r="F37" s="6">
        <f t="shared" si="0"/>
        <v>0</v>
      </c>
      <c r="G37" s="6">
        <v>0</v>
      </c>
      <c r="H37" s="6">
        <v>0</v>
      </c>
      <c r="I37" s="6">
        <v>0</v>
      </c>
      <c r="J37" s="6">
        <v>0</v>
      </c>
      <c r="K37" s="6">
        <f t="shared" si="1"/>
        <v>0</v>
      </c>
    </row>
    <row r="38" spans="1:11" s="2" customFormat="1" ht="22.5" x14ac:dyDescent="0.25">
      <c r="A38" s="5" t="s">
        <v>188</v>
      </c>
      <c r="B38" s="5" t="s">
        <v>257</v>
      </c>
      <c r="C38" s="5" t="s">
        <v>258</v>
      </c>
      <c r="D38" s="6">
        <v>6254300</v>
      </c>
      <c r="E38" s="6">
        <v>0</v>
      </c>
      <c r="F38" s="6">
        <f t="shared" si="0"/>
        <v>0</v>
      </c>
      <c r="G38" s="6">
        <v>0</v>
      </c>
      <c r="H38" s="6">
        <v>0</v>
      </c>
      <c r="I38" s="6">
        <v>0</v>
      </c>
      <c r="J38" s="6">
        <v>0</v>
      </c>
      <c r="K38" s="6">
        <f t="shared" si="1"/>
        <v>0</v>
      </c>
    </row>
    <row r="39" spans="1:11" s="2" customFormat="1" ht="22.5" x14ac:dyDescent="0.25">
      <c r="A39" s="5" t="s">
        <v>324</v>
      </c>
      <c r="B39" s="5" t="s">
        <v>260</v>
      </c>
      <c r="C39" s="5" t="s">
        <v>261</v>
      </c>
      <c r="D39" s="6">
        <f>D40+D41</f>
        <v>69690</v>
      </c>
      <c r="E39" s="6">
        <f>E40+E41</f>
        <v>0</v>
      </c>
      <c r="F39" s="6">
        <f t="shared" si="0"/>
        <v>0</v>
      </c>
      <c r="G39" s="6">
        <f>G40+G41</f>
        <v>0</v>
      </c>
      <c r="H39" s="6">
        <f>H40+H41</f>
        <v>0</v>
      </c>
      <c r="I39" s="6">
        <f>I40+I41</f>
        <v>0</v>
      </c>
      <c r="J39" s="6">
        <f>J40+J41</f>
        <v>0</v>
      </c>
      <c r="K39" s="6">
        <f t="shared" si="1"/>
        <v>0</v>
      </c>
    </row>
    <row r="40" spans="1:11" s="2" customFormat="1" x14ac:dyDescent="0.25">
      <c r="A40" s="5" t="s">
        <v>325</v>
      </c>
      <c r="B40" s="5" t="s">
        <v>263</v>
      </c>
      <c r="C40" s="5" t="s">
        <v>264</v>
      </c>
      <c r="D40" s="6">
        <v>58560</v>
      </c>
      <c r="E40" s="6">
        <v>0</v>
      </c>
      <c r="F40" s="6">
        <f t="shared" si="0"/>
        <v>0</v>
      </c>
      <c r="G40" s="6">
        <v>0</v>
      </c>
      <c r="H40" s="6">
        <v>0</v>
      </c>
      <c r="I40" s="6">
        <v>0</v>
      </c>
      <c r="J40" s="6">
        <v>0</v>
      </c>
      <c r="K40" s="6">
        <f t="shared" si="1"/>
        <v>0</v>
      </c>
    </row>
    <row r="41" spans="1:11" s="2" customFormat="1" x14ac:dyDescent="0.25">
      <c r="A41" s="5" t="s">
        <v>191</v>
      </c>
      <c r="B41" s="5" t="s">
        <v>266</v>
      </c>
      <c r="C41" s="5" t="s">
        <v>267</v>
      </c>
      <c r="D41" s="6">
        <v>11130</v>
      </c>
      <c r="E41" s="6">
        <v>0</v>
      </c>
      <c r="F41" s="6">
        <f t="shared" si="0"/>
        <v>0</v>
      </c>
      <c r="G41" s="6">
        <v>0</v>
      </c>
      <c r="H41" s="6">
        <v>0</v>
      </c>
      <c r="I41" s="6">
        <v>0</v>
      </c>
      <c r="J41" s="6">
        <v>0</v>
      </c>
      <c r="K41" s="6">
        <f t="shared" si="1"/>
        <v>0</v>
      </c>
    </row>
    <row r="42" spans="1:11" s="2" customFormat="1" ht="22.5" x14ac:dyDescent="0.25">
      <c r="A42" s="5" t="s">
        <v>342</v>
      </c>
      <c r="B42" s="5" t="s">
        <v>269</v>
      </c>
      <c r="C42" s="5" t="s">
        <v>270</v>
      </c>
      <c r="D42" s="6">
        <f>D43+D44</f>
        <v>5084150</v>
      </c>
      <c r="E42" s="6">
        <f>E43+E44</f>
        <v>0</v>
      </c>
      <c r="F42" s="6">
        <f t="shared" si="0"/>
        <v>0</v>
      </c>
      <c r="G42" s="6">
        <f>G43+G44</f>
        <v>0</v>
      </c>
      <c r="H42" s="6">
        <f>H43+H44</f>
        <v>0</v>
      </c>
      <c r="I42" s="6">
        <f>I43+I44</f>
        <v>0</v>
      </c>
      <c r="J42" s="6">
        <f>J43+J44</f>
        <v>0</v>
      </c>
      <c r="K42" s="6">
        <f t="shared" si="1"/>
        <v>0</v>
      </c>
    </row>
    <row r="43" spans="1:11" s="2" customFormat="1" x14ac:dyDescent="0.25">
      <c r="A43" s="5" t="s">
        <v>326</v>
      </c>
      <c r="B43" s="5" t="s">
        <v>272</v>
      </c>
      <c r="C43" s="5" t="s">
        <v>273</v>
      </c>
      <c r="D43" s="6">
        <v>4272390</v>
      </c>
      <c r="E43" s="6">
        <v>0</v>
      </c>
      <c r="F43" s="6">
        <f t="shared" si="0"/>
        <v>0</v>
      </c>
      <c r="G43" s="6">
        <v>0</v>
      </c>
      <c r="H43" s="6">
        <v>0</v>
      </c>
      <c r="I43" s="6">
        <v>0</v>
      </c>
      <c r="J43" s="6">
        <v>0</v>
      </c>
      <c r="K43" s="6">
        <f t="shared" si="1"/>
        <v>0</v>
      </c>
    </row>
    <row r="44" spans="1:11" s="2" customFormat="1" x14ac:dyDescent="0.25">
      <c r="A44" s="5" t="s">
        <v>343</v>
      </c>
      <c r="B44" s="5" t="s">
        <v>266</v>
      </c>
      <c r="C44" s="5" t="s">
        <v>275</v>
      </c>
      <c r="D44" s="6">
        <v>811760</v>
      </c>
      <c r="E44" s="6">
        <v>0</v>
      </c>
      <c r="F44" s="6">
        <f t="shared" si="0"/>
        <v>0</v>
      </c>
      <c r="G44" s="6">
        <v>0</v>
      </c>
      <c r="H44" s="6">
        <v>0</v>
      </c>
      <c r="I44" s="6">
        <v>0</v>
      </c>
      <c r="J44" s="6">
        <v>0</v>
      </c>
      <c r="K44" s="6">
        <f t="shared" si="1"/>
        <v>0</v>
      </c>
    </row>
    <row r="45" spans="1:11" s="2" customFormat="1" ht="43.5" x14ac:dyDescent="0.25">
      <c r="A45" s="5" t="s">
        <v>344</v>
      </c>
      <c r="B45" s="5" t="s">
        <v>277</v>
      </c>
      <c r="C45" s="5" t="s">
        <v>278</v>
      </c>
      <c r="D45" s="6">
        <f>+D46+D49</f>
        <v>11652330</v>
      </c>
      <c r="E45" s="6">
        <f>+E46+E49</f>
        <v>0</v>
      </c>
      <c r="F45" s="6">
        <f t="shared" si="0"/>
        <v>2634212</v>
      </c>
      <c r="G45" s="6">
        <f>+G46+G49</f>
        <v>2634212</v>
      </c>
      <c r="H45" s="6">
        <f>+H46+H49</f>
        <v>0</v>
      </c>
      <c r="I45" s="6">
        <f>+I46+I49</f>
        <v>0</v>
      </c>
      <c r="J45" s="6">
        <f>+J46+J49</f>
        <v>0</v>
      </c>
      <c r="K45" s="6">
        <f t="shared" si="1"/>
        <v>2634212</v>
      </c>
    </row>
    <row r="46" spans="1:11" s="2" customFormat="1" ht="22.5" x14ac:dyDescent="0.25">
      <c r="A46" s="5" t="s">
        <v>345</v>
      </c>
      <c r="B46" s="5" t="s">
        <v>280</v>
      </c>
      <c r="C46" s="5" t="s">
        <v>281</v>
      </c>
      <c r="D46" s="6">
        <f>D47+D48</f>
        <v>10152330</v>
      </c>
      <c r="E46" s="6">
        <f>E47+E48</f>
        <v>0</v>
      </c>
      <c r="F46" s="6">
        <f t="shared" si="0"/>
        <v>2634212</v>
      </c>
      <c r="G46" s="6">
        <f>G47+G48</f>
        <v>2634212</v>
      </c>
      <c r="H46" s="6">
        <f>H47+H48</f>
        <v>0</v>
      </c>
      <c r="I46" s="6">
        <f>I47+I48</f>
        <v>0</v>
      </c>
      <c r="J46" s="6">
        <f>J47+J48</f>
        <v>0</v>
      </c>
      <c r="K46" s="6">
        <f t="shared" si="1"/>
        <v>2634212</v>
      </c>
    </row>
    <row r="47" spans="1:11" s="2" customFormat="1" ht="22.5" x14ac:dyDescent="0.25">
      <c r="A47" s="5" t="s">
        <v>346</v>
      </c>
      <c r="B47" s="5" t="s">
        <v>283</v>
      </c>
      <c r="C47" s="5" t="s">
        <v>284</v>
      </c>
      <c r="D47" s="6">
        <v>53000</v>
      </c>
      <c r="E47" s="6">
        <v>0</v>
      </c>
      <c r="F47" s="6">
        <f t="shared" si="0"/>
        <v>2634212</v>
      </c>
      <c r="G47" s="6">
        <v>2634212</v>
      </c>
      <c r="H47" s="6">
        <v>0</v>
      </c>
      <c r="I47" s="6">
        <v>0</v>
      </c>
      <c r="J47" s="6">
        <v>0</v>
      </c>
      <c r="K47" s="6">
        <f t="shared" si="1"/>
        <v>2634212</v>
      </c>
    </row>
    <row r="48" spans="1:11" s="2" customFormat="1" x14ac:dyDescent="0.25">
      <c r="A48" s="5" t="s">
        <v>209</v>
      </c>
      <c r="B48" s="5" t="s">
        <v>286</v>
      </c>
      <c r="C48" s="5" t="s">
        <v>287</v>
      </c>
      <c r="D48" s="6">
        <v>10099330</v>
      </c>
      <c r="E48" s="6">
        <v>0</v>
      </c>
      <c r="F48" s="6">
        <f t="shared" si="0"/>
        <v>0</v>
      </c>
      <c r="G48" s="6">
        <v>0</v>
      </c>
      <c r="H48" s="6">
        <v>0</v>
      </c>
      <c r="I48" s="6">
        <v>0</v>
      </c>
      <c r="J48" s="6">
        <v>0</v>
      </c>
      <c r="K48" s="6">
        <f t="shared" si="1"/>
        <v>0</v>
      </c>
    </row>
    <row r="49" spans="1:12" s="2" customFormat="1" ht="22.5" x14ac:dyDescent="0.25">
      <c r="A49" s="5" t="s">
        <v>347</v>
      </c>
      <c r="B49" s="5" t="s">
        <v>289</v>
      </c>
      <c r="C49" s="5" t="s">
        <v>290</v>
      </c>
      <c r="D49" s="6">
        <f>D50</f>
        <v>1500000</v>
      </c>
      <c r="E49" s="6">
        <f>E50</f>
        <v>0</v>
      </c>
      <c r="F49" s="6">
        <f t="shared" si="0"/>
        <v>0</v>
      </c>
      <c r="G49" s="6">
        <f>G50</f>
        <v>0</v>
      </c>
      <c r="H49" s="6">
        <f>H50</f>
        <v>0</v>
      </c>
      <c r="I49" s="6">
        <f>I50</f>
        <v>0</v>
      </c>
      <c r="J49" s="6">
        <f>J50</f>
        <v>0</v>
      </c>
      <c r="K49" s="6">
        <f t="shared" si="1"/>
        <v>0</v>
      </c>
    </row>
    <row r="50" spans="1:12" s="2" customFormat="1" ht="22.5" x14ac:dyDescent="0.25">
      <c r="A50" s="5" t="s">
        <v>348</v>
      </c>
      <c r="B50" s="5" t="s">
        <v>283</v>
      </c>
      <c r="C50" s="5" t="s">
        <v>292</v>
      </c>
      <c r="D50" s="6">
        <v>1500000</v>
      </c>
      <c r="E50" s="6">
        <v>0</v>
      </c>
      <c r="F50" s="6">
        <f t="shared" si="0"/>
        <v>0</v>
      </c>
      <c r="G50" s="6">
        <v>0</v>
      </c>
      <c r="H50" s="6">
        <v>0</v>
      </c>
      <c r="I50" s="6">
        <v>0</v>
      </c>
      <c r="J50" s="6">
        <v>0</v>
      </c>
      <c r="K50" s="6">
        <f t="shared" si="1"/>
        <v>0</v>
      </c>
    </row>
    <row r="51" spans="1:12" s="2" customFormat="1" x14ac:dyDescent="0.25">
      <c r="A51" s="3"/>
      <c r="B51" s="3"/>
      <c r="C51" s="3"/>
      <c r="D51" s="4"/>
      <c r="E51" s="4"/>
      <c r="F51" s="4"/>
      <c r="G51" s="4"/>
      <c r="H51" s="4"/>
      <c r="I51" s="4"/>
      <c r="J51" s="4"/>
      <c r="K51" s="4"/>
    </row>
    <row r="52" spans="1:12" x14ac:dyDescent="0.25">
      <c r="A52" s="8" t="s">
        <v>293</v>
      </c>
      <c r="B52" s="8"/>
      <c r="C52" s="8"/>
      <c r="D52" s="8"/>
      <c r="E52" s="8" t="s">
        <v>295</v>
      </c>
      <c r="F52" s="8"/>
      <c r="G52" s="8"/>
      <c r="H52" s="8"/>
      <c r="I52" s="8" t="s">
        <v>297</v>
      </c>
      <c r="J52" s="8"/>
      <c r="K52" s="8"/>
      <c r="L52" s="8"/>
    </row>
    <row r="53" spans="1:12" x14ac:dyDescent="0.25">
      <c r="A53" s="9" t="s">
        <v>294</v>
      </c>
      <c r="B53" s="9"/>
      <c r="C53" s="9"/>
      <c r="D53" s="9"/>
      <c r="E53" s="9" t="s">
        <v>296</v>
      </c>
      <c r="F53" s="9"/>
      <c r="G53" s="9"/>
      <c r="H53" s="9"/>
      <c r="I53" s="9"/>
      <c r="J53" s="9"/>
      <c r="K53" s="9"/>
      <c r="L53" s="9"/>
    </row>
    <row r="103" spans="1:20" x14ac:dyDescent="0.25">
      <c r="A103" s="7"/>
      <c r="B103" s="7"/>
      <c r="C103" s="7"/>
      <c r="D103" s="7"/>
      <c r="I103" s="7"/>
      <c r="J103" s="7"/>
      <c r="K103" s="7"/>
      <c r="L103" s="7"/>
      <c r="Q103" s="7"/>
      <c r="R103" s="7"/>
      <c r="S103" s="7"/>
      <c r="T103" s="7"/>
    </row>
  </sheetData>
  <mergeCells count="23">
    <mergeCell ref="I7:I10"/>
    <mergeCell ref="J7:J10"/>
    <mergeCell ref="K7:K10"/>
    <mergeCell ref="A1:K1"/>
    <mergeCell ref="A2:K2"/>
    <mergeCell ref="A3:K3"/>
    <mergeCell ref="A4:K4"/>
    <mergeCell ref="A5:K5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A52:D52"/>
    <mergeCell ref="A53:D53"/>
    <mergeCell ref="E52:H52"/>
    <mergeCell ref="E53:H53"/>
    <mergeCell ref="I52:L52"/>
    <mergeCell ref="I53:L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Iuliana.Florescu</cp:lastModifiedBy>
  <cp:lastPrinted>2026-05-04T10:20:43Z</cp:lastPrinted>
  <dcterms:created xsi:type="dcterms:W3CDTF">2026-05-04T09:04:15Z</dcterms:created>
  <dcterms:modified xsi:type="dcterms:W3CDTF">2026-05-04T10:21:16Z</dcterms:modified>
</cp:coreProperties>
</file>