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28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<sst xmlns="http://schemas.openxmlformats.org/spreadsheetml/2006/main" count="96" uniqueCount="78">
  <si>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</si>
  <si>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</si>
  <si>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</si>
  <si>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</si>
  <si>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</si>
  <si>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</si>
  <si>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</si>
  <si>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</si>
  <si>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</si>
  <si>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</si>
  <si>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</si>
  <si>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</si>
  <si>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</si>
  <si>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</si>
  <si>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</si>
  <si>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</si>
  <si>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</si>
  <si>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</si>
  <si>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</si>
  <si>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</si>
  <si>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</si>
  <si>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</si>
  <si>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</si>
  <si>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</si>
  <si>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</si>
  <si>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</si>
  <si>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</si>
  <si>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</si>
  <si>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</si>
  <si>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</si>
  <si>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</si>
  <si>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</si>
  <si>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</si>
  <si>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</si>
  <si>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</si>
  <si>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</si>
  <si>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</si>
  <si>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</si>
  <si>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</si>
  <si>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</si>
  <si>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</si>
  <si>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</si>
  <si>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</si>
  <si>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</si>
  <si>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</si>
  <si>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</si>
  <si>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</si>
  <si>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 xml:space="preserve">A. </t>
  </si>
  <si>
    <t>Lucrari în continuare</t>
  </si>
  <si>
    <t>Cap. 84.02.-Transporturi</t>
  </si>
  <si>
    <t>Lucrări în continuare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</si>
  <si>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</si>
  <si>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</si>
  <si>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</si>
  <si>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</si>
  <si>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</si>
  <si>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</si>
  <si>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</si>
  <si>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Cap.51.02-Autoritati executive</t>
  </si>
  <si>
    <t>Copiator</t>
  </si>
  <si>
    <t>Reabilitarea si modernizarea corpului de scoala din cadrul Liceului tehnologic  din Câmpulung Moldovenesc, judetul Suceava-proiectare, asistenta tehnica si execuție</t>
  </si>
  <si>
    <t>Reabilitare şi modernizare sediu clădire principală  Şcoala gimnazială „Bogdan Vodă”, municipiul Campulung Moldovenesc, judetul Suceava-proiectare, asistenta tehnica si execuție</t>
  </si>
  <si>
    <t>Reabilitare si modernizare  Şcoală gimnazială nr. 2 „George Voevidca”, municipiul Campulung Moldovenesc, judetul Suceava-proiectare asistenta tehnica si execuție</t>
  </si>
  <si>
    <t>Reabilitare şi modernizare sediu cladire principala Şcoală gimnazială T. Ştefanelli, municipiul Campulung Moldovenesc, judetul Suceava-proiectare, asistenta tehnica si execuție</t>
  </si>
  <si>
    <t>Extindere rețele de alimentare cu apă în municipiul Câmpulung Moldovenesc, zona străzilor 1 Septembrie, str. Mioriței, str. Cezar Boliac, str. Ana Ipătescu, str. 13 Decembrie, str. V. Conta, str. Dr. Russel-dirigenție de șantier</t>
  </si>
  <si>
    <t xml:space="preserve">Sistem canalizare pluviala strada C.D. Gherea/M. Sadoveanu (proiectare, avize, taxe) </t>
  </si>
  <si>
    <t>Sistem iluminat parcare si spații circulatii publice zona BRD (lampadare)</t>
  </si>
  <si>
    <t>Refacere infrastructura rutiera, poduri, podețe și apărări de maluri str. Valea seacă și str. Simion Florea Marian-proiectare, asistenta tehnica si executie</t>
  </si>
  <si>
    <t>Amenajare drum public și spații pentru rețele utilități zona Izvorul Alb (proiectare, taxe, avize)</t>
  </si>
  <si>
    <t>Reabilitare alei și parcări et. II -diriginție de șantier</t>
  </si>
  <si>
    <t>Statii de incarcare electrice pentru autovehicule</t>
  </si>
  <si>
    <t>Grupuri sanitare publice in municipiul Campulung Moldovenesc - taxe si avize</t>
  </si>
  <si>
    <t>ANEXA NR. 2 LA HCL NR____/2020</t>
  </si>
  <si>
    <t>Influențele la lista de investiţii a bugetului local pe anul 2020</t>
  </si>
  <si>
    <t xml:space="preserve">               Prevederi 2020</t>
  </si>
  <si>
    <t>Cap. 74.02.-Protecția mediului</t>
  </si>
  <si>
    <t>Presedinte de sedinta,                                                               Secretar general,</t>
  </si>
  <si>
    <t>Reabilitare alei și parcări-et. II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</si>
</sst>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0" xfId="0" applyFont="1" applyFill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0" borderId="0" xfId="0" applyFont="1" applyAlignment="1">
      <alignment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37" fontId="53" fillId="34" borderId="21" xfId="0" applyNumberFormat="1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1" fillId="34" borderId="22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37" fontId="53" fillId="35" borderId="21" xfId="0" applyNumberFormat="1" applyFont="1" applyFill="1" applyBorder="1" applyAlignment="1">
      <alignment horizontal="center"/>
    </xf>
    <xf numFmtId="1" fontId="51" fillId="34" borderId="21" xfId="0" applyNumberFormat="1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37" fontId="53" fillId="34" borderId="21" xfId="0" applyNumberFormat="1" applyFont="1" applyFill="1" applyBorder="1" applyAlignment="1">
      <alignment horizontal="center"/>
    </xf>
    <xf numFmtId="37" fontId="53" fillId="36" borderId="21" xfId="0" applyNumberFormat="1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37" fontId="51" fillId="37" borderId="21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wrapText="1"/>
    </xf>
    <xf numFmtId="37" fontId="53" fillId="38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37" fontId="53" fillId="34" borderId="21" xfId="0" applyNumberFormat="1" applyFont="1" applyFill="1" applyBorder="1" applyAlignment="1">
      <alignment horizontal="center" vertical="top"/>
    </xf>
    <xf numFmtId="37" fontId="53" fillId="39" borderId="21" xfId="0" applyNumberFormat="1" applyFont="1" applyFill="1" applyBorder="1" applyAlignment="1">
      <alignment horizontal="center"/>
    </xf>
    <xf numFmtId="0" fontId="53" fillId="35" borderId="2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53" fillId="35" borderId="24" xfId="0" applyNumberFormat="1" applyFont="1" applyFill="1" applyBorder="1" applyAlignment="1">
      <alignment horizontal="center"/>
    </xf>
    <xf numFmtId="37" fontId="53" fillId="38" borderId="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wrapText="1"/>
    </xf>
    <xf numFmtId="49" fontId="51" fillId="0" borderId="24" xfId="0" applyNumberFormat="1" applyFont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7" fontId="1" fillId="0" borderId="28" xfId="0" applyNumberFormat="1" applyFont="1" applyBorder="1" applyAlignment="1">
      <alignment horizontal="center"/>
    </xf>
    <xf numFmtId="37" fontId="1" fillId="38" borderId="21" xfId="0" applyNumberFormat="1" applyFont="1" applyFill="1" applyBorder="1" applyAlignment="1">
      <alignment horizontal="center"/>
    </xf>
    <xf numFmtId="37" fontId="3" fillId="34" borderId="21" xfId="0" applyNumberFormat="1" applyFont="1" applyFill="1" applyBorder="1" applyAlignment="1">
      <alignment horizontal="center"/>
    </xf>
    <xf numFmtId="37" fontId="3" fillId="0" borderId="29" xfId="0" applyNumberFormat="1" applyFont="1" applyBorder="1" applyAlignment="1">
      <alignment horizontal="center"/>
    </xf>
    <xf numFmtId="37" fontId="1" fillId="38" borderId="30" xfId="0" applyNumberFormat="1" applyFont="1" applyFill="1" applyBorder="1" applyAlignment="1">
      <alignment horizontal="center"/>
    </xf>
    <xf numFmtId="37" fontId="3" fillId="38" borderId="30" xfId="0" applyNumberFormat="1" applyFont="1" applyFill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37" fontId="1" fillId="0" borderId="29" xfId="0" applyNumberFormat="1" applyFont="1" applyBorder="1" applyAlignment="1">
      <alignment horizontal="center"/>
    </xf>
    <xf numFmtId="37" fontId="3" fillId="0" borderId="24" xfId="0" applyNumberFormat="1" applyFont="1" applyBorder="1" applyAlignment="1">
      <alignment horizontal="center"/>
    </xf>
    <xf numFmtId="37" fontId="1" fillId="38" borderId="32" xfId="0" applyNumberFormat="1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37" fontId="1" fillId="0" borderId="34" xfId="0" applyNumberFormat="1" applyFont="1" applyBorder="1" applyAlignment="1">
      <alignment horizontal="center" vertical="center"/>
    </xf>
    <xf numFmtId="37" fontId="1" fillId="34" borderId="34" xfId="0" applyNumberFormat="1" applyFont="1" applyFill="1" applyBorder="1" applyAlignment="1">
      <alignment horizontal="center" vertical="center"/>
    </xf>
    <xf numFmtId="37" fontId="3" fillId="36" borderId="35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37" fontId="1" fillId="0" borderId="21" xfId="0" applyNumberFormat="1" applyFont="1" applyBorder="1" applyAlignment="1">
      <alignment horizontal="center" vertical="center"/>
    </xf>
    <xf numFmtId="37" fontId="1" fillId="36" borderId="21" xfId="0" applyNumberFormat="1" applyFont="1" applyFill="1" applyBorder="1" applyAlignment="1">
      <alignment horizontal="center"/>
    </xf>
    <xf numFmtId="37" fontId="3" fillId="36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7" fontId="1" fillId="34" borderId="21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37" fontId="1" fillId="0" borderId="37" xfId="0" applyNumberFormat="1" applyFont="1" applyBorder="1" applyAlignment="1">
      <alignment horizontal="center" vertical="center"/>
    </xf>
    <xf numFmtId="37" fontId="3" fillId="0" borderId="37" xfId="0" applyNumberFormat="1" applyFont="1" applyBorder="1" applyAlignment="1">
      <alignment horizontal="center" vertical="center"/>
    </xf>
    <xf numFmtId="37" fontId="3" fillId="36" borderId="38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37" fontId="1" fillId="37" borderId="21" xfId="0" applyNumberFormat="1" applyFont="1" applyFill="1" applyBorder="1" applyAlignment="1">
      <alignment horizontal="center"/>
    </xf>
    <xf numFmtId="37" fontId="1" fillId="34" borderId="21" xfId="0" applyNumberFormat="1" applyFont="1" applyFill="1" applyBorder="1" applyAlignment="1">
      <alignment horizontal="center"/>
    </xf>
    <xf numFmtId="1" fontId="1" fillId="34" borderId="31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37" fontId="1" fillId="0" borderId="32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1" fillId="38" borderId="36" xfId="0" applyNumberFormat="1" applyFont="1" applyFill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 vertical="top" wrapText="1"/>
    </xf>
    <xf numFmtId="0" fontId="53" fillId="34" borderId="44" xfId="0" applyFont="1" applyFill="1" applyBorder="1" applyAlignment="1">
      <alignment horizontal="center" vertical="top" wrapText="1"/>
    </xf>
    <xf numFmtId="0" fontId="53" fillId="35" borderId="43" xfId="0" applyFont="1" applyFill="1" applyBorder="1" applyAlignment="1">
      <alignment horizontal="center" wrapText="1"/>
    </xf>
    <xf numFmtId="0" fontId="53" fillId="35" borderId="44" xfId="0" applyFont="1" applyFill="1" applyBorder="1" applyAlignment="1">
      <alignment horizontal="center" wrapText="1"/>
    </xf>
    <xf numFmtId="0" fontId="53" fillId="35" borderId="45" xfId="0" applyFont="1" applyFill="1" applyBorder="1" applyAlignment="1">
      <alignment horizontal="center"/>
    </xf>
    <xf numFmtId="0" fontId="53" fillId="35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72</v>
      </c>
      <c r="K1" s="2"/>
    </row>
    <row r="2" ht="11.25">
      <c r="B2" s="1" t="s">
        <v>1</v>
      </c>
    </row>
    <row r="3" ht="14.25" customHeight="1"/>
    <row r="4" spans="3:11" ht="11.25">
      <c r="C4" s="93" t="s">
        <v>73</v>
      </c>
      <c r="D4" s="93"/>
      <c r="E4" s="93"/>
      <c r="F4" s="93"/>
      <c r="G4" s="93"/>
      <c r="H4" s="93"/>
      <c r="I4" s="93"/>
      <c r="J4" s="93"/>
      <c r="K4" s="93"/>
    </row>
    <row r="5" ht="14.25" customHeight="1" thickBot="1"/>
    <row r="6" spans="1:12" ht="21.75" customHeight="1" thickBot="1">
      <c r="A6" s="94" t="s">
        <v>2</v>
      </c>
      <c r="B6" s="95"/>
      <c r="C6" s="3" t="s">
        <v>3</v>
      </c>
      <c r="D6" s="4" t="s">
        <v>4</v>
      </c>
      <c r="E6" s="10"/>
      <c r="F6" s="24"/>
      <c r="G6" s="24"/>
      <c r="H6" s="24" t="s">
        <v>74</v>
      </c>
      <c r="I6" s="24"/>
      <c r="J6" s="24"/>
      <c r="K6" s="24"/>
      <c r="L6" s="25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8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8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8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48" t="s">
        <v>11</v>
      </c>
      <c r="G10" s="48" t="s">
        <v>12</v>
      </c>
      <c r="H10" s="48" t="s">
        <v>13</v>
      </c>
      <c r="I10" s="48" t="s">
        <v>53</v>
      </c>
      <c r="J10" s="48" t="s">
        <v>7</v>
      </c>
      <c r="K10" s="10" t="s">
        <v>14</v>
      </c>
      <c r="L10" s="18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54</v>
      </c>
      <c r="J11" s="6" t="s">
        <v>18</v>
      </c>
      <c r="K11" s="11" t="s">
        <v>19</v>
      </c>
      <c r="L11" s="18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8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8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8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9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48">
        <v>3</v>
      </c>
      <c r="E16" s="48" t="s">
        <v>32</v>
      </c>
      <c r="F16" s="48" t="s">
        <v>33</v>
      </c>
      <c r="G16" s="48" t="s">
        <v>34</v>
      </c>
      <c r="H16" s="13" t="s">
        <v>35</v>
      </c>
      <c r="I16" s="48" t="s">
        <v>36</v>
      </c>
      <c r="J16" s="48" t="s">
        <v>37</v>
      </c>
      <c r="K16" s="13" t="s">
        <v>38</v>
      </c>
      <c r="L16" s="25" t="s">
        <v>39</v>
      </c>
    </row>
    <row r="17" spans="1:12" s="14" customFormat="1" ht="35.25" customHeight="1">
      <c r="A17" s="96" t="s">
        <v>52</v>
      </c>
      <c r="B17" s="97"/>
      <c r="C17" s="37">
        <f>C18</f>
        <v>110175</v>
      </c>
      <c r="D17" s="37">
        <f aca="true" t="shared" si="0" ref="D17:L17">D18</f>
        <v>2696824</v>
      </c>
      <c r="E17" s="37">
        <f t="shared" si="0"/>
        <v>2696824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2696824</v>
      </c>
      <c r="K17" s="37">
        <f t="shared" si="0"/>
        <v>-147238</v>
      </c>
      <c r="L17" s="37">
        <f t="shared" si="0"/>
        <v>2844062</v>
      </c>
    </row>
    <row r="18" spans="1:12" s="14" customFormat="1" ht="19.5" customHeight="1">
      <c r="A18" s="49"/>
      <c r="B18" s="49" t="s">
        <v>51</v>
      </c>
      <c r="C18" s="37">
        <f>C22+C25+C39+C36</f>
        <v>110175</v>
      </c>
      <c r="D18" s="37">
        <f aca="true" t="shared" si="1" ref="D18:L18">D22+D25+D39+D36</f>
        <v>2696824</v>
      </c>
      <c r="E18" s="37">
        <f t="shared" si="1"/>
        <v>2696824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2696824</v>
      </c>
      <c r="K18" s="37">
        <f t="shared" si="1"/>
        <v>-147238</v>
      </c>
      <c r="L18" s="37">
        <f t="shared" si="1"/>
        <v>2844062</v>
      </c>
    </row>
    <row r="19" spans="1:12" s="14" customFormat="1" ht="15.75" customHeight="1">
      <c r="A19" s="23" t="s">
        <v>40</v>
      </c>
      <c r="B19" s="32" t="s">
        <v>41</v>
      </c>
      <c r="C19" s="37">
        <f aca="true" t="shared" si="2" ref="C19:J19">C41</f>
        <v>0</v>
      </c>
      <c r="D19" s="37">
        <f t="shared" si="2"/>
        <v>-750000</v>
      </c>
      <c r="E19" s="37">
        <f t="shared" si="2"/>
        <v>-750000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-750000</v>
      </c>
      <c r="K19" s="37">
        <f>K41</f>
        <v>-750000</v>
      </c>
      <c r="L19" s="37">
        <f>L40</f>
        <v>0</v>
      </c>
    </row>
    <row r="20" spans="1:12" s="14" customFormat="1" ht="12.75" customHeight="1">
      <c r="A20" s="23" t="s">
        <v>42</v>
      </c>
      <c r="B20" s="23" t="s">
        <v>43</v>
      </c>
      <c r="C20" s="37">
        <f aca="true" t="shared" si="3" ref="C20:L20">C26+C42</f>
        <v>0</v>
      </c>
      <c r="D20" s="37">
        <f t="shared" si="3"/>
        <v>3321649</v>
      </c>
      <c r="E20" s="37">
        <f t="shared" si="3"/>
        <v>3321649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3321649</v>
      </c>
      <c r="K20" s="37">
        <f t="shared" si="3"/>
        <v>477587</v>
      </c>
      <c r="L20" s="37">
        <f t="shared" si="3"/>
        <v>2844062</v>
      </c>
    </row>
    <row r="21" spans="1:12" s="15" customFormat="1" ht="14.25" customHeight="1">
      <c r="A21" s="28" t="s">
        <v>44</v>
      </c>
      <c r="B21" s="23" t="s">
        <v>45</v>
      </c>
      <c r="C21" s="38">
        <f>C31++C23+C44+C37</f>
        <v>110175</v>
      </c>
      <c r="D21" s="38">
        <f aca="true" t="shared" si="4" ref="D21:L21">D31++D23+D44+D37</f>
        <v>125175</v>
      </c>
      <c r="E21" s="38">
        <f t="shared" si="4"/>
        <v>125175</v>
      </c>
      <c r="F21" s="38">
        <f t="shared" si="4"/>
        <v>0</v>
      </c>
      <c r="G21" s="38">
        <f t="shared" si="4"/>
        <v>0</v>
      </c>
      <c r="H21" s="38">
        <f t="shared" si="4"/>
        <v>0</v>
      </c>
      <c r="I21" s="38">
        <f t="shared" si="4"/>
        <v>0</v>
      </c>
      <c r="J21" s="38">
        <f t="shared" si="4"/>
        <v>125175</v>
      </c>
      <c r="K21" s="38">
        <f t="shared" si="4"/>
        <v>125175</v>
      </c>
      <c r="L21" s="38">
        <f t="shared" si="4"/>
        <v>0</v>
      </c>
    </row>
    <row r="22" spans="1:12" s="15" customFormat="1" ht="14.25" customHeight="1">
      <c r="A22" s="100" t="s">
        <v>58</v>
      </c>
      <c r="B22" s="101"/>
      <c r="C22" s="42">
        <f>C23</f>
        <v>4500</v>
      </c>
      <c r="D22" s="42">
        <f aca="true" t="shared" si="5" ref="D22:L23">D23</f>
        <v>4500</v>
      </c>
      <c r="E22" s="42">
        <f t="shared" si="5"/>
        <v>4500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4500</v>
      </c>
      <c r="K22" s="42">
        <f t="shared" si="5"/>
        <v>4500</v>
      </c>
      <c r="L22" s="42">
        <f t="shared" si="5"/>
        <v>0</v>
      </c>
    </row>
    <row r="23" spans="1:12" s="15" customFormat="1" ht="14.25" customHeight="1">
      <c r="A23" s="23" t="s">
        <v>44</v>
      </c>
      <c r="B23" s="34" t="s">
        <v>45</v>
      </c>
      <c r="C23" s="43">
        <f>C24</f>
        <v>4500</v>
      </c>
      <c r="D23" s="43">
        <f t="shared" si="5"/>
        <v>4500</v>
      </c>
      <c r="E23" s="43">
        <f t="shared" si="5"/>
        <v>4500</v>
      </c>
      <c r="F23" s="43"/>
      <c r="G23" s="43"/>
      <c r="H23" s="43"/>
      <c r="I23" s="43"/>
      <c r="J23" s="43">
        <f>J24</f>
        <v>4500</v>
      </c>
      <c r="K23" s="43">
        <f>K24</f>
        <v>4500</v>
      </c>
      <c r="L23" s="35"/>
    </row>
    <row r="24" spans="1:12" s="15" customFormat="1" ht="14.25" customHeight="1">
      <c r="A24" s="28"/>
      <c r="B24" s="44" t="s">
        <v>59</v>
      </c>
      <c r="C24" s="38">
        <v>4500</v>
      </c>
      <c r="D24" s="38">
        <v>4500</v>
      </c>
      <c r="E24" s="38">
        <v>4500</v>
      </c>
      <c r="F24" s="38"/>
      <c r="G24" s="38"/>
      <c r="H24" s="38"/>
      <c r="I24" s="38"/>
      <c r="J24" s="38">
        <v>4500</v>
      </c>
      <c r="K24" s="38">
        <v>4500</v>
      </c>
      <c r="L24" s="38"/>
    </row>
    <row r="25" spans="1:12" s="15" customFormat="1" ht="22.5" customHeight="1">
      <c r="A25" s="98" t="s">
        <v>46</v>
      </c>
      <c r="B25" s="99"/>
      <c r="C25" s="26">
        <f>C26+C31</f>
        <v>-14325</v>
      </c>
      <c r="D25" s="26">
        <f aca="true" t="shared" si="6" ref="D25:L25">D26+D31</f>
        <v>3025324</v>
      </c>
      <c r="E25" s="26">
        <f t="shared" si="6"/>
        <v>3025324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3025324</v>
      </c>
      <c r="K25" s="26">
        <f t="shared" si="6"/>
        <v>181262</v>
      </c>
      <c r="L25" s="26">
        <f t="shared" si="6"/>
        <v>2844062</v>
      </c>
    </row>
    <row r="26" spans="1:12" s="16" customFormat="1" ht="16.5" customHeight="1">
      <c r="A26" s="23" t="s">
        <v>47</v>
      </c>
      <c r="B26" s="23" t="s">
        <v>48</v>
      </c>
      <c r="C26" s="22">
        <f>C29+C28+C27+C30</f>
        <v>0</v>
      </c>
      <c r="D26" s="22">
        <f aca="true" t="shared" si="7" ref="D26:L26">D29+D28+D27+D30</f>
        <v>3039649</v>
      </c>
      <c r="E26" s="22">
        <f t="shared" si="7"/>
        <v>3039649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3039649</v>
      </c>
      <c r="K26" s="22">
        <f t="shared" si="7"/>
        <v>195587</v>
      </c>
      <c r="L26" s="22">
        <f t="shared" si="7"/>
        <v>2844062</v>
      </c>
    </row>
    <row r="27" spans="1:12" s="16" customFormat="1" ht="51" customHeight="1">
      <c r="A27" s="50"/>
      <c r="B27" s="51" t="s">
        <v>60</v>
      </c>
      <c r="C27" s="52">
        <v>0</v>
      </c>
      <c r="D27" s="53">
        <v>0</v>
      </c>
      <c r="E27" s="54">
        <v>0</v>
      </c>
      <c r="F27" s="55"/>
      <c r="G27" s="55"/>
      <c r="H27" s="55"/>
      <c r="I27" s="55"/>
      <c r="J27" s="56">
        <v>0</v>
      </c>
      <c r="K27" s="57">
        <f>138383+11811</f>
        <v>150194</v>
      </c>
      <c r="L27" s="58">
        <v>-150194</v>
      </c>
    </row>
    <row r="28" spans="1:12" s="16" customFormat="1" ht="45.75" customHeight="1">
      <c r="A28" s="50"/>
      <c r="B28" s="59" t="s">
        <v>61</v>
      </c>
      <c r="C28" s="52">
        <v>0</v>
      </c>
      <c r="D28" s="53">
        <v>1382269</v>
      </c>
      <c r="E28" s="54">
        <v>1382269</v>
      </c>
      <c r="F28" s="60"/>
      <c r="G28" s="60"/>
      <c r="H28" s="60"/>
      <c r="I28" s="60"/>
      <c r="J28" s="56">
        <f>K28+L28</f>
        <v>1382269</v>
      </c>
      <c r="K28" s="56">
        <f>14810</f>
        <v>14810</v>
      </c>
      <c r="L28" s="58">
        <v>1367459</v>
      </c>
    </row>
    <row r="29" spans="1:12" s="16" customFormat="1" ht="49.5" customHeight="1">
      <c r="A29" s="50"/>
      <c r="B29" s="59" t="s">
        <v>62</v>
      </c>
      <c r="C29" s="52">
        <v>0</v>
      </c>
      <c r="D29" s="53">
        <v>2250</v>
      </c>
      <c r="E29" s="54">
        <v>2250</v>
      </c>
      <c r="F29" s="55"/>
      <c r="G29" s="61"/>
      <c r="H29" s="61"/>
      <c r="I29" s="61"/>
      <c r="J29" s="56">
        <f>K29+L29</f>
        <v>2250</v>
      </c>
      <c r="K29" s="62">
        <v>16752</v>
      </c>
      <c r="L29" s="58">
        <v>-14502</v>
      </c>
    </row>
    <row r="30" spans="1:12" s="16" customFormat="1" ht="49.5" customHeight="1">
      <c r="A30" s="85"/>
      <c r="B30" s="51" t="s">
        <v>63</v>
      </c>
      <c r="C30" s="86">
        <v>0</v>
      </c>
      <c r="D30" s="87">
        <v>1655130</v>
      </c>
      <c r="E30" s="88">
        <f>J30</f>
        <v>1655130</v>
      </c>
      <c r="F30" s="89"/>
      <c r="G30" s="90"/>
      <c r="H30" s="90"/>
      <c r="I30" s="90"/>
      <c r="J30" s="87">
        <f>K30+L30</f>
        <v>1655130</v>
      </c>
      <c r="K30" s="91">
        <f>13831</f>
        <v>13831</v>
      </c>
      <c r="L30" s="92">
        <v>1641299</v>
      </c>
    </row>
    <row r="31" spans="1:12" s="16" customFormat="1" ht="15.75" customHeight="1">
      <c r="A31" s="23" t="s">
        <v>44</v>
      </c>
      <c r="B31" s="32" t="s">
        <v>45</v>
      </c>
      <c r="C31" s="30">
        <f aca="true" t="shared" si="8" ref="C31:L31">SUM(C32:C35)</f>
        <v>-14325</v>
      </c>
      <c r="D31" s="30">
        <f t="shared" si="8"/>
        <v>-14325</v>
      </c>
      <c r="E31" s="30">
        <f t="shared" si="8"/>
        <v>-14325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-14325</v>
      </c>
      <c r="K31" s="30">
        <f t="shared" si="8"/>
        <v>-14325</v>
      </c>
      <c r="L31" s="30">
        <f t="shared" si="8"/>
        <v>0</v>
      </c>
    </row>
    <row r="32" spans="1:12" s="16" customFormat="1" ht="59.25" customHeight="1">
      <c r="A32" s="63"/>
      <c r="B32" s="64" t="s">
        <v>64</v>
      </c>
      <c r="C32" s="66">
        <v>3000</v>
      </c>
      <c r="D32" s="66">
        <v>3000</v>
      </c>
      <c r="E32" s="66">
        <v>3000</v>
      </c>
      <c r="F32" s="65"/>
      <c r="G32" s="65"/>
      <c r="H32" s="65"/>
      <c r="I32" s="65"/>
      <c r="J32" s="65">
        <v>3000</v>
      </c>
      <c r="K32" s="65">
        <v>3000</v>
      </c>
      <c r="L32" s="67"/>
    </row>
    <row r="33" spans="1:12" s="16" customFormat="1" ht="25.5" customHeight="1">
      <c r="A33" s="68"/>
      <c r="B33" s="73" t="s">
        <v>66</v>
      </c>
      <c r="C33" s="70">
        <v>60000</v>
      </c>
      <c r="D33" s="71">
        <v>60000</v>
      </c>
      <c r="E33" s="71">
        <v>60000</v>
      </c>
      <c r="F33" s="70"/>
      <c r="G33" s="70"/>
      <c r="H33" s="70"/>
      <c r="I33" s="70"/>
      <c r="J33" s="71">
        <v>60000</v>
      </c>
      <c r="K33" s="71">
        <v>60000</v>
      </c>
      <c r="L33" s="72"/>
    </row>
    <row r="34" spans="1:12" s="16" customFormat="1" ht="19.5" customHeight="1">
      <c r="A34" s="68"/>
      <c r="B34" s="46" t="s">
        <v>70</v>
      </c>
      <c r="C34" s="70">
        <f>D34</f>
        <v>-80325</v>
      </c>
      <c r="D34" s="71">
        <v>-80325</v>
      </c>
      <c r="E34" s="71">
        <v>-80325</v>
      </c>
      <c r="F34" s="70"/>
      <c r="G34" s="70"/>
      <c r="H34" s="70"/>
      <c r="I34" s="70"/>
      <c r="J34" s="71">
        <v>-80325</v>
      </c>
      <c r="K34" s="71">
        <v>-80325</v>
      </c>
      <c r="L34" s="72"/>
    </row>
    <row r="35" spans="1:12" s="16" customFormat="1" ht="27" customHeight="1">
      <c r="A35" s="68"/>
      <c r="B35" s="46" t="s">
        <v>71</v>
      </c>
      <c r="C35" s="71">
        <v>3000</v>
      </c>
      <c r="D35" s="71">
        <v>3000</v>
      </c>
      <c r="E35" s="71">
        <v>3000</v>
      </c>
      <c r="F35" s="70"/>
      <c r="G35" s="70"/>
      <c r="H35" s="70"/>
      <c r="I35" s="70"/>
      <c r="J35" s="71">
        <v>3000</v>
      </c>
      <c r="K35" s="71">
        <v>3000</v>
      </c>
      <c r="L35" s="72"/>
    </row>
    <row r="36" spans="1:12" s="16" customFormat="1" ht="35.25" customHeight="1">
      <c r="A36" s="39" t="s">
        <v>75</v>
      </c>
      <c r="B36" s="39"/>
      <c r="C36" s="26">
        <f>C38</f>
        <v>50000</v>
      </c>
      <c r="D36" s="26">
        <f aca="true" t="shared" si="9" ref="D36:L36">D38</f>
        <v>50000</v>
      </c>
      <c r="E36" s="26">
        <f t="shared" si="9"/>
        <v>50000</v>
      </c>
      <c r="F36" s="26">
        <f t="shared" si="9"/>
        <v>0</v>
      </c>
      <c r="G36" s="26">
        <f t="shared" si="9"/>
        <v>0</v>
      </c>
      <c r="H36" s="26">
        <f t="shared" si="9"/>
        <v>0</v>
      </c>
      <c r="I36" s="26">
        <f t="shared" si="9"/>
        <v>0</v>
      </c>
      <c r="J36" s="26">
        <f t="shared" si="9"/>
        <v>50000</v>
      </c>
      <c r="K36" s="26">
        <f t="shared" si="9"/>
        <v>50000</v>
      </c>
      <c r="L36" s="26">
        <f t="shared" si="9"/>
        <v>0</v>
      </c>
    </row>
    <row r="37" spans="1:12" s="16" customFormat="1" ht="27" customHeight="1">
      <c r="A37" s="23" t="s">
        <v>44</v>
      </c>
      <c r="B37" s="23" t="s">
        <v>45</v>
      </c>
      <c r="C37" s="29">
        <f aca="true" t="shared" si="10" ref="C37:J37">C38</f>
        <v>50000</v>
      </c>
      <c r="D37" s="29">
        <f t="shared" si="10"/>
        <v>50000</v>
      </c>
      <c r="E37" s="29">
        <f t="shared" si="10"/>
        <v>50000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50000</v>
      </c>
      <c r="K37" s="29">
        <f>K38</f>
        <v>50000</v>
      </c>
      <c r="L37" s="29">
        <f>L38+L39</f>
        <v>0</v>
      </c>
    </row>
    <row r="38" spans="1:12" s="16" customFormat="1" ht="35.25" customHeight="1">
      <c r="A38" s="84"/>
      <c r="B38" s="69" t="s">
        <v>65</v>
      </c>
      <c r="C38" s="74">
        <v>50000</v>
      </c>
      <c r="D38" s="74">
        <v>50000</v>
      </c>
      <c r="E38" s="74">
        <v>50000</v>
      </c>
      <c r="F38" s="74"/>
      <c r="G38" s="74"/>
      <c r="H38" s="74"/>
      <c r="I38" s="74"/>
      <c r="J38" s="74">
        <v>50000</v>
      </c>
      <c r="K38" s="74">
        <v>50000</v>
      </c>
      <c r="L38" s="74"/>
    </row>
    <row r="39" spans="1:12" s="15" customFormat="1" ht="24" customHeight="1">
      <c r="A39" s="39" t="s">
        <v>49</v>
      </c>
      <c r="B39" s="39"/>
      <c r="C39" s="26">
        <f aca="true" t="shared" si="11" ref="C39:I39">C40+C44+C42</f>
        <v>70000</v>
      </c>
      <c r="D39" s="26">
        <f t="shared" si="11"/>
        <v>-383000</v>
      </c>
      <c r="E39" s="26">
        <f t="shared" si="11"/>
        <v>-383000</v>
      </c>
      <c r="F39" s="26">
        <f t="shared" si="11"/>
        <v>0</v>
      </c>
      <c r="G39" s="26">
        <f t="shared" si="11"/>
        <v>0</v>
      </c>
      <c r="H39" s="26">
        <f t="shared" si="11"/>
        <v>0</v>
      </c>
      <c r="I39" s="26">
        <f t="shared" si="11"/>
        <v>0</v>
      </c>
      <c r="J39" s="26">
        <f>J40+J44+J42</f>
        <v>-383000</v>
      </c>
      <c r="K39" s="26">
        <f>K40+K44+K42</f>
        <v>-383000</v>
      </c>
      <c r="L39" s="26">
        <f>L40+L44+L42</f>
        <v>0</v>
      </c>
    </row>
    <row r="40" spans="1:12" s="16" customFormat="1" ht="18.75" customHeight="1">
      <c r="A40" s="23" t="s">
        <v>40</v>
      </c>
      <c r="B40" s="23" t="s">
        <v>41</v>
      </c>
      <c r="C40" s="29">
        <f aca="true" t="shared" si="12" ref="C40:J40">C41</f>
        <v>0</v>
      </c>
      <c r="D40" s="29">
        <f t="shared" si="12"/>
        <v>-750000</v>
      </c>
      <c r="E40" s="29">
        <f t="shared" si="12"/>
        <v>-750000</v>
      </c>
      <c r="F40" s="29">
        <f t="shared" si="12"/>
        <v>0</v>
      </c>
      <c r="G40" s="29">
        <f t="shared" si="12"/>
        <v>0</v>
      </c>
      <c r="H40" s="29">
        <f t="shared" si="12"/>
        <v>0</v>
      </c>
      <c r="I40" s="29">
        <f t="shared" si="12"/>
        <v>0</v>
      </c>
      <c r="J40" s="29">
        <f t="shared" si="12"/>
        <v>-750000</v>
      </c>
      <c r="K40" s="29">
        <f>K41</f>
        <v>-750000</v>
      </c>
      <c r="L40" s="29">
        <f>L41+L43</f>
        <v>0</v>
      </c>
    </row>
    <row r="41" spans="1:12" s="16" customFormat="1" ht="36.75" customHeight="1">
      <c r="A41" s="75"/>
      <c r="B41" s="76" t="s">
        <v>67</v>
      </c>
      <c r="C41" s="77"/>
      <c r="D41" s="77">
        <v>-750000</v>
      </c>
      <c r="E41" s="77">
        <v>-750000</v>
      </c>
      <c r="F41" s="78"/>
      <c r="G41" s="78"/>
      <c r="H41" s="78"/>
      <c r="I41" s="78"/>
      <c r="J41" s="77">
        <v>-750000</v>
      </c>
      <c r="K41" s="77">
        <v>-750000</v>
      </c>
      <c r="L41" s="79"/>
    </row>
    <row r="42" spans="1:12" s="16" customFormat="1" ht="36.75" customHeight="1">
      <c r="A42" s="23" t="s">
        <v>42</v>
      </c>
      <c r="B42" s="23" t="s">
        <v>50</v>
      </c>
      <c r="C42" s="29">
        <f aca="true" t="shared" si="13" ref="C42:J42">C43</f>
        <v>0</v>
      </c>
      <c r="D42" s="29">
        <f t="shared" si="13"/>
        <v>282000</v>
      </c>
      <c r="E42" s="29">
        <f t="shared" si="13"/>
        <v>282000</v>
      </c>
      <c r="F42" s="29">
        <f t="shared" si="13"/>
        <v>0</v>
      </c>
      <c r="G42" s="29">
        <f t="shared" si="13"/>
        <v>0</v>
      </c>
      <c r="H42" s="29">
        <f t="shared" si="13"/>
        <v>0</v>
      </c>
      <c r="I42" s="29">
        <f t="shared" si="13"/>
        <v>0</v>
      </c>
      <c r="J42" s="29">
        <f t="shared" si="13"/>
        <v>282000</v>
      </c>
      <c r="K42" s="29">
        <f>K43</f>
        <v>282000</v>
      </c>
      <c r="L42" s="29">
        <f>L43+L45</f>
        <v>0</v>
      </c>
    </row>
    <row r="43" spans="1:12" s="16" customFormat="1" ht="36.75" customHeight="1">
      <c r="A43" s="36"/>
      <c r="B43" s="47" t="s">
        <v>77</v>
      </c>
      <c r="C43" s="33"/>
      <c r="D43" s="33">
        <v>282000</v>
      </c>
      <c r="E43" s="29">
        <v>282000</v>
      </c>
      <c r="F43" s="31"/>
      <c r="G43" s="31"/>
      <c r="H43" s="31"/>
      <c r="I43" s="31"/>
      <c r="J43" s="33">
        <v>282000</v>
      </c>
      <c r="K43" s="33">
        <v>282000</v>
      </c>
      <c r="L43" s="27"/>
    </row>
    <row r="44" spans="1:12" ht="16.5" customHeight="1">
      <c r="A44" s="23" t="s">
        <v>44</v>
      </c>
      <c r="B44" s="23" t="s">
        <v>45</v>
      </c>
      <c r="C44" s="29">
        <f>C45+C46</f>
        <v>70000</v>
      </c>
      <c r="D44" s="29">
        <f aca="true" t="shared" si="14" ref="D44:L44">D45+D46</f>
        <v>85000</v>
      </c>
      <c r="E44" s="29">
        <f t="shared" si="14"/>
        <v>85000</v>
      </c>
      <c r="F44" s="29">
        <f t="shared" si="14"/>
        <v>0</v>
      </c>
      <c r="G44" s="29">
        <f t="shared" si="14"/>
        <v>0</v>
      </c>
      <c r="H44" s="29">
        <f t="shared" si="14"/>
        <v>0</v>
      </c>
      <c r="I44" s="29">
        <f t="shared" si="14"/>
        <v>0</v>
      </c>
      <c r="J44" s="29">
        <f t="shared" si="14"/>
        <v>85000</v>
      </c>
      <c r="K44" s="29">
        <f t="shared" si="14"/>
        <v>85000</v>
      </c>
      <c r="L44" s="29">
        <f t="shared" si="14"/>
        <v>0</v>
      </c>
    </row>
    <row r="45" spans="1:12" s="15" customFormat="1" ht="32.25" customHeight="1">
      <c r="A45" s="80"/>
      <c r="B45" s="69" t="s">
        <v>68</v>
      </c>
      <c r="C45" s="70">
        <v>70000</v>
      </c>
      <c r="D45" s="71">
        <v>70000</v>
      </c>
      <c r="E45" s="71">
        <v>70000</v>
      </c>
      <c r="F45" s="70"/>
      <c r="G45" s="70"/>
      <c r="H45" s="70"/>
      <c r="I45" s="70"/>
      <c r="J45" s="71">
        <v>70000</v>
      </c>
      <c r="K45" s="71">
        <v>70000</v>
      </c>
      <c r="L45" s="72"/>
    </row>
    <row r="46" spans="1:12" s="17" customFormat="1" ht="39" customHeight="1">
      <c r="A46" s="63"/>
      <c r="B46" s="45" t="s">
        <v>69</v>
      </c>
      <c r="C46" s="81"/>
      <c r="D46" s="81">
        <v>15000</v>
      </c>
      <c r="E46" s="82">
        <v>15000</v>
      </c>
      <c r="F46" s="82"/>
      <c r="G46" s="82"/>
      <c r="H46" s="82"/>
      <c r="I46" s="82"/>
      <c r="J46" s="81">
        <v>15000</v>
      </c>
      <c r="K46" s="81">
        <v>15000</v>
      </c>
      <c r="L46" s="83"/>
    </row>
    <row r="49" spans="2:10" ht="15.75">
      <c r="B49" s="40" t="s">
        <v>55</v>
      </c>
      <c r="C49" s="20"/>
      <c r="D49" s="20"/>
      <c r="E49" s="21"/>
      <c r="F49" s="20"/>
      <c r="G49" s="20"/>
      <c r="H49" s="20"/>
      <c r="I49" s="20"/>
      <c r="J49" s="20"/>
    </row>
    <row r="50" spans="2:10" ht="15.75">
      <c r="B50" s="40" t="s">
        <v>56</v>
      </c>
      <c r="C50" s="20"/>
      <c r="D50" s="20"/>
      <c r="E50" s="21"/>
      <c r="F50" s="20"/>
      <c r="G50" s="20"/>
      <c r="H50" s="20"/>
      <c r="I50" s="20"/>
      <c r="J50" s="20"/>
    </row>
    <row r="51" spans="2:10" ht="15.75">
      <c r="B51" s="40"/>
      <c r="C51" s="20"/>
      <c r="D51" s="20"/>
      <c r="E51" s="20"/>
      <c r="F51" s="20"/>
      <c r="G51" s="20"/>
      <c r="H51" s="20"/>
      <c r="I51" s="20"/>
      <c r="J51" s="20"/>
    </row>
    <row r="52" spans="2:10" ht="15.75">
      <c r="B52" s="41" t="s">
        <v>57</v>
      </c>
      <c r="C52" s="20"/>
      <c r="D52" s="20"/>
      <c r="E52" s="20"/>
      <c r="F52" s="20"/>
      <c r="G52" s="20"/>
      <c r="H52" s="20"/>
      <c r="I52" s="20"/>
      <c r="J52" s="20"/>
    </row>
    <row r="53" spans="2:10" ht="15.75">
      <c r="B53" s="40"/>
      <c r="C53" s="20"/>
      <c r="D53" s="20"/>
      <c r="E53" s="20"/>
      <c r="F53" s="20"/>
      <c r="G53" s="20"/>
      <c r="H53" s="20"/>
      <c r="I53" s="20"/>
      <c r="J53" s="20"/>
    </row>
    <row r="54" spans="2:10" ht="15.75">
      <c r="B54" s="40"/>
      <c r="C54" s="20"/>
      <c r="D54" s="20"/>
      <c r="E54" s="20"/>
      <c r="F54" s="20"/>
      <c r="G54" s="20"/>
      <c r="H54" s="20"/>
      <c r="I54" s="20"/>
      <c r="J54" s="20"/>
    </row>
    <row r="55" spans="2:10" ht="15.75">
      <c r="B55" s="40" t="s">
        <v>76</v>
      </c>
      <c r="C55" s="20"/>
      <c r="D55" s="20"/>
      <c r="E55" s="20"/>
      <c r="F55" s="20"/>
      <c r="G55" s="20"/>
      <c r="H55" s="20"/>
      <c r="I55" s="20"/>
      <c r="J55" s="20"/>
    </row>
    <row r="56" spans="2:10" ht="15">
      <c r="B56" s="20"/>
      <c r="C56" s="20"/>
      <c r="D56" s="20"/>
      <c r="E56" s="20"/>
      <c r="F56" s="20"/>
      <c r="G56" s="20"/>
      <c r="H56" s="20"/>
      <c r="I56" s="20"/>
      <c r="J56" s="20"/>
    </row>
    <row r="57" spans="2:10" ht="15"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5">
      <c r="B59" s="20"/>
      <c r="C59" s="20"/>
      <c r="D59" s="20"/>
      <c r="E59" s="20"/>
      <c r="F59" s="20"/>
      <c r="G59" s="20"/>
      <c r="H59" s="20"/>
      <c r="I59" s="20"/>
      <c r="J59" s="20"/>
    </row>
  </sheetData>
  <sheetProtection/>
  <mergeCells count="5">
    <mergeCell ref="C4:K4"/>
    <mergeCell ref="A6:B6"/>
    <mergeCell ref="A17:B17"/>
    <mergeCell ref="A25:B25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2020-07-09T10:51:41Z</cp:lastPrinted>
  <dcterms:created xsi:type="dcterms:W3CDTF">2016-11-28T09:06:02Z</dcterms:created>
  <dcterms:modified xsi:type="dcterms:W3CDTF">2020-07-09T10:55:26Z</dcterms:modified>
  <cp:category/>
  <cp:version/>
  <cp:contentType/>
  <cp:contentStatus/>
</cp:coreProperties>
</file>