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5\mai\ph cont executie trim I 2025\"/>
    </mc:Choice>
  </mc:AlternateContent>
  <xr:revisionPtr revIDLastSave="0" documentId="13_ncr:1_{DAE97893-AAA8-4FF8-85DB-1785F8FBA4B0}" xr6:coauthVersionLast="47" xr6:coauthVersionMax="47" xr10:uidLastSave="{00000000-0000-0000-0000-000000000000}"/>
  <bookViews>
    <workbookView xWindow="-120" yWindow="-120" windowWidth="29040" windowHeight="15990" xr2:uid="{09AD924F-5EB6-4E48-8FE7-813EB11E0F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J15" i="1" s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K21" i="1"/>
  <c r="D22" i="1"/>
  <c r="E22" i="1"/>
  <c r="F22" i="1"/>
  <c r="G22" i="1"/>
  <c r="H22" i="1"/>
  <c r="I22" i="1"/>
  <c r="J22" i="1"/>
  <c r="L22" i="1"/>
  <c r="K23" i="1"/>
  <c r="D26" i="1"/>
  <c r="D25" i="1" s="1"/>
  <c r="D24" i="1" s="1"/>
  <c r="E26" i="1"/>
  <c r="E25" i="1" s="1"/>
  <c r="E24" i="1" s="1"/>
  <c r="F26" i="1"/>
  <c r="F25" i="1" s="1"/>
  <c r="F24" i="1" s="1"/>
  <c r="G26" i="1"/>
  <c r="G25" i="1" s="1"/>
  <c r="G24" i="1" s="1"/>
  <c r="H26" i="1"/>
  <c r="H25" i="1" s="1"/>
  <c r="H24" i="1" s="1"/>
  <c r="I26" i="1"/>
  <c r="I25" i="1" s="1"/>
  <c r="J26" i="1"/>
  <c r="J25" i="1" s="1"/>
  <c r="J24" i="1" s="1"/>
  <c r="L26" i="1"/>
  <c r="L25" i="1" s="1"/>
  <c r="L24" i="1" s="1"/>
  <c r="K27" i="1"/>
  <c r="K28" i="1"/>
  <c r="D31" i="1"/>
  <c r="E31" i="1"/>
  <c r="F31" i="1"/>
  <c r="G31" i="1"/>
  <c r="H31" i="1"/>
  <c r="I31" i="1"/>
  <c r="J31" i="1"/>
  <c r="L31" i="1"/>
  <c r="K32" i="1"/>
  <c r="D33" i="1"/>
  <c r="E33" i="1"/>
  <c r="F33" i="1"/>
  <c r="G33" i="1"/>
  <c r="H33" i="1"/>
  <c r="I33" i="1"/>
  <c r="J33" i="1"/>
  <c r="L33" i="1"/>
  <c r="K34" i="1"/>
  <c r="K35" i="1"/>
  <c r="K36" i="1"/>
  <c r="K37" i="1"/>
  <c r="D38" i="1"/>
  <c r="E38" i="1"/>
  <c r="F38" i="1"/>
  <c r="G38" i="1"/>
  <c r="H38" i="1"/>
  <c r="I38" i="1"/>
  <c r="J38" i="1"/>
  <c r="L38" i="1"/>
  <c r="K39" i="1"/>
  <c r="K40" i="1"/>
  <c r="K41" i="1"/>
  <c r="D43" i="1"/>
  <c r="D42" i="1" s="1"/>
  <c r="E43" i="1"/>
  <c r="E42" i="1" s="1"/>
  <c r="F43" i="1"/>
  <c r="F42" i="1" s="1"/>
  <c r="G43" i="1"/>
  <c r="G42" i="1" s="1"/>
  <c r="H43" i="1"/>
  <c r="H42" i="1" s="1"/>
  <c r="I43" i="1"/>
  <c r="I42" i="1" s="1"/>
  <c r="J43" i="1"/>
  <c r="J42" i="1" s="1"/>
  <c r="L43" i="1"/>
  <c r="L42" i="1" s="1"/>
  <c r="K44" i="1"/>
  <c r="K45" i="1"/>
  <c r="D47" i="1"/>
  <c r="E47" i="1"/>
  <c r="F47" i="1"/>
  <c r="G47" i="1"/>
  <c r="H47" i="1"/>
  <c r="I47" i="1"/>
  <c r="J47" i="1"/>
  <c r="L47" i="1"/>
  <c r="K48" i="1"/>
  <c r="K49" i="1"/>
  <c r="D50" i="1"/>
  <c r="E50" i="1"/>
  <c r="F50" i="1"/>
  <c r="G50" i="1"/>
  <c r="H50" i="1"/>
  <c r="I50" i="1"/>
  <c r="J50" i="1"/>
  <c r="L50" i="1"/>
  <c r="K51" i="1"/>
  <c r="K52" i="1"/>
  <c r="K53" i="1"/>
  <c r="D55" i="1"/>
  <c r="E55" i="1"/>
  <c r="F55" i="1"/>
  <c r="G55" i="1"/>
  <c r="H55" i="1"/>
  <c r="I55" i="1"/>
  <c r="J55" i="1"/>
  <c r="L55" i="1"/>
  <c r="K56" i="1"/>
  <c r="K57" i="1"/>
  <c r="D58" i="1"/>
  <c r="E58" i="1"/>
  <c r="F58" i="1"/>
  <c r="G58" i="1"/>
  <c r="H58" i="1"/>
  <c r="I58" i="1"/>
  <c r="J58" i="1"/>
  <c r="L58" i="1"/>
  <c r="K59" i="1"/>
  <c r="D60" i="1"/>
  <c r="E60" i="1"/>
  <c r="F60" i="1"/>
  <c r="G60" i="1"/>
  <c r="H60" i="1"/>
  <c r="I60" i="1"/>
  <c r="J60" i="1"/>
  <c r="L60" i="1"/>
  <c r="K61" i="1"/>
  <c r="D64" i="1"/>
  <c r="E64" i="1"/>
  <c r="F64" i="1"/>
  <c r="F63" i="1" s="1"/>
  <c r="G64" i="1"/>
  <c r="H64" i="1"/>
  <c r="I64" i="1"/>
  <c r="J64" i="1"/>
  <c r="L64" i="1"/>
  <c r="K65" i="1"/>
  <c r="D66" i="1"/>
  <c r="E66" i="1"/>
  <c r="F66" i="1"/>
  <c r="G66" i="1"/>
  <c r="H66" i="1"/>
  <c r="H63" i="1" s="1"/>
  <c r="I66" i="1"/>
  <c r="K66" i="1" s="1"/>
  <c r="J66" i="1"/>
  <c r="L66" i="1"/>
  <c r="K67" i="1"/>
  <c r="K68" i="1"/>
  <c r="K69" i="1"/>
  <c r="K70" i="1"/>
  <c r="D72" i="1"/>
  <c r="D71" i="1" s="1"/>
  <c r="E72" i="1"/>
  <c r="E71" i="1" s="1"/>
  <c r="F72" i="1"/>
  <c r="F71" i="1" s="1"/>
  <c r="G72" i="1"/>
  <c r="G71" i="1" s="1"/>
  <c r="H72" i="1"/>
  <c r="H71" i="1" s="1"/>
  <c r="I72" i="1"/>
  <c r="J72" i="1"/>
  <c r="J71" i="1" s="1"/>
  <c r="L72" i="1"/>
  <c r="L71" i="1" s="1"/>
  <c r="K73" i="1"/>
  <c r="K74" i="1"/>
  <c r="K75" i="1"/>
  <c r="D77" i="1"/>
  <c r="E77" i="1"/>
  <c r="F77" i="1"/>
  <c r="G77" i="1"/>
  <c r="H77" i="1"/>
  <c r="I77" i="1"/>
  <c r="J77" i="1"/>
  <c r="L77" i="1"/>
  <c r="K78" i="1"/>
  <c r="D80" i="1"/>
  <c r="D79" i="1" s="1"/>
  <c r="E80" i="1"/>
  <c r="E79" i="1" s="1"/>
  <c r="F80" i="1"/>
  <c r="F79" i="1" s="1"/>
  <c r="G80" i="1"/>
  <c r="G79" i="1" s="1"/>
  <c r="H80" i="1"/>
  <c r="H79" i="1" s="1"/>
  <c r="I80" i="1"/>
  <c r="I79" i="1" s="1"/>
  <c r="J80" i="1"/>
  <c r="J79" i="1" s="1"/>
  <c r="L80" i="1"/>
  <c r="L79" i="1" s="1"/>
  <c r="K81" i="1"/>
  <c r="K82" i="1"/>
  <c r="D84" i="1"/>
  <c r="D83" i="1" s="1"/>
  <c r="E84" i="1"/>
  <c r="E83" i="1" s="1"/>
  <c r="F84" i="1"/>
  <c r="F83" i="1" s="1"/>
  <c r="G84" i="1"/>
  <c r="G83" i="1" s="1"/>
  <c r="H84" i="1"/>
  <c r="H83" i="1" s="1"/>
  <c r="I84" i="1"/>
  <c r="J84" i="1"/>
  <c r="J83" i="1" s="1"/>
  <c r="L84" i="1"/>
  <c r="L83" i="1" s="1"/>
  <c r="K85" i="1"/>
  <c r="K86" i="1"/>
  <c r="K87" i="1"/>
  <c r="D88" i="1"/>
  <c r="E88" i="1"/>
  <c r="F88" i="1"/>
  <c r="G88" i="1"/>
  <c r="H88" i="1"/>
  <c r="I88" i="1"/>
  <c r="J88" i="1"/>
  <c r="L88" i="1"/>
  <c r="K89" i="1"/>
  <c r="K90" i="1"/>
  <c r="K91" i="1"/>
  <c r="K92" i="1"/>
  <c r="K93" i="1"/>
  <c r="K94" i="1"/>
  <c r="K95" i="1"/>
  <c r="K64" i="1" l="1"/>
  <c r="H54" i="1"/>
  <c r="J54" i="1"/>
  <c r="F54" i="1"/>
  <c r="K77" i="1"/>
  <c r="K84" i="1"/>
  <c r="K18" i="1"/>
  <c r="J14" i="1"/>
  <c r="K38" i="1"/>
  <c r="F30" i="1"/>
  <c r="K22" i="1"/>
  <c r="F76" i="1"/>
  <c r="I30" i="1"/>
  <c r="E14" i="1"/>
  <c r="K80" i="1"/>
  <c r="H62" i="1"/>
  <c r="I63" i="1"/>
  <c r="K55" i="1"/>
  <c r="F46" i="1"/>
  <c r="H30" i="1"/>
  <c r="D30" i="1"/>
  <c r="K31" i="1"/>
  <c r="E30" i="1"/>
  <c r="H14" i="1"/>
  <c r="D76" i="1"/>
  <c r="J76" i="1"/>
  <c r="L46" i="1"/>
  <c r="E46" i="1"/>
  <c r="K88" i="1"/>
  <c r="L63" i="1"/>
  <c r="D54" i="1"/>
  <c r="K58" i="1"/>
  <c r="K43" i="1"/>
  <c r="J30" i="1"/>
  <c r="L30" i="1"/>
  <c r="L29" i="1" s="1"/>
  <c r="I14" i="1"/>
  <c r="K14" i="1" s="1"/>
  <c r="K15" i="1"/>
  <c r="E54" i="1"/>
  <c r="K47" i="1"/>
  <c r="K72" i="1"/>
  <c r="G63" i="1"/>
  <c r="G62" i="1" s="1"/>
  <c r="E63" i="1"/>
  <c r="E62" i="1" s="1"/>
  <c r="K60" i="1"/>
  <c r="J46" i="1"/>
  <c r="J29" i="1" s="1"/>
  <c r="D46" i="1"/>
  <c r="D29" i="1" s="1"/>
  <c r="H46" i="1"/>
  <c r="K26" i="1"/>
  <c r="G14" i="1"/>
  <c r="L62" i="1"/>
  <c r="L54" i="1"/>
  <c r="J63" i="1"/>
  <c r="J62" i="1" s="1"/>
  <c r="D63" i="1"/>
  <c r="D62" i="1" s="1"/>
  <c r="K50" i="1"/>
  <c r="G46" i="1"/>
  <c r="F14" i="1"/>
  <c r="L76" i="1"/>
  <c r="L14" i="1"/>
  <c r="D14" i="1"/>
  <c r="F62" i="1"/>
  <c r="G76" i="1"/>
  <c r="G54" i="1"/>
  <c r="G30" i="1"/>
  <c r="K16" i="1"/>
  <c r="K30" i="1"/>
  <c r="E76" i="1"/>
  <c r="K79" i="1"/>
  <c r="H76" i="1"/>
  <c r="K42" i="1"/>
  <c r="K25" i="1"/>
  <c r="G29" i="1"/>
  <c r="I54" i="1"/>
  <c r="K54" i="1" s="1"/>
  <c r="I46" i="1"/>
  <c r="I24" i="1"/>
  <c r="K24" i="1" s="1"/>
  <c r="I83" i="1"/>
  <c r="K83" i="1" s="1"/>
  <c r="I71" i="1"/>
  <c r="K71" i="1" s="1"/>
  <c r="K33" i="1"/>
  <c r="L13" i="1" l="1"/>
  <c r="F29" i="1"/>
  <c r="K46" i="1"/>
  <c r="E29" i="1"/>
  <c r="H29" i="1"/>
  <c r="J13" i="1"/>
  <c r="F13" i="1"/>
  <c r="E13" i="1"/>
  <c r="H13" i="1"/>
  <c r="I76" i="1"/>
  <c r="K76" i="1" s="1"/>
  <c r="K63" i="1"/>
  <c r="G13" i="1"/>
  <c r="I62" i="1"/>
  <c r="K62" i="1" s="1"/>
  <c r="D13" i="1"/>
  <c r="I29" i="1"/>
  <c r="K29" i="1" s="1"/>
  <c r="I13" i="1" l="1"/>
  <c r="K13" i="1" s="1"/>
</calcChain>
</file>

<file path=xl/sharedStrings.xml><?xml version="1.0" encoding="utf-8"?>
<sst xmlns="http://schemas.openxmlformats.org/spreadsheetml/2006/main" count="505" uniqueCount="479">
  <si>
    <t>Cont de executie - Cheltuieli - Bugetul local</t>
  </si>
  <si>
    <t>Trimestrul: 1, Anul: 2025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</si>
  <si>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</si>
  <si>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</si>
  <si>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</si>
  <si>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</si>
  <si>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</si>
  <si>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</si>
  <si>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</si>
  <si>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</si>
  <si>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</si>
  <si>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</si>
  <si>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</si>
  <si>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</si>
  <si>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</si>
  <si>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</si>
  <si>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</si>
  <si>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</si>
  <si>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</si>
  <si>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</si>
  <si>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</si>
  <si>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</si>
  <si>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</si>
  <si>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</si>
  <si>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</si>
  <si>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</si>
  <si>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</si>
  <si>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</si>
  <si>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</si>
  <si>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</si>
  <si>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</si>
  <si>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</si>
  <si>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</si>
  <si>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</si>
  <si>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</si>
  <si>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</si>
  <si>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</si>
  <si>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</si>
  <si>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</si>
  <si>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</si>
  <si>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11</t>
  </si>
  <si>
    <t xml:space="preserve">Alte servicii publice generale </t>
  </si>
  <si>
    <t>54.02.50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</si>
  <si>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</si>
  <si>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</si>
  <si>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</si>
  <si>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</si>
  <si>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</si>
  <si>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</si>
  <si>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</si>
  <si>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</si>
  <si>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</si>
  <si>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</si>
  <si>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</si>
  <si>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</si>
  <si>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</si>
  <si>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</si>
  <si>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</si>
  <si>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</si>
  <si>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</si>
  <si>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</si>
  <si>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</si>
  <si>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</si>
  <si>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</si>
  <si>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</si>
  <si>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</si>
  <si>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</si>
  <si>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</si>
  <si>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</si>
  <si>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</si>
  <si>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</si>
  <si>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</si>
  <si>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</si>
  <si>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</si>
  <si>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</si>
  <si>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</si>
  <si>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</si>
  <si>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</si>
  <si>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</si>
  <si>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</si>
  <si>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</si>
  <si>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</si>
  <si>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</si>
  <si>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</si>
  <si>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</si>
  <si>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</si>
  <si>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</si>
  <si>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</si>
  <si>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</si>
  <si>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</si>
  <si>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</si>
  <si>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40</t>
  </si>
  <si>
    <t>Servicii auxiliare pentru educatie (cod 65.02.11.03+65.02.11.30)</t>
  </si>
  <si>
    <t>65.02.11</t>
  </si>
  <si>
    <t>42</t>
  </si>
  <si>
    <t>Alte servicii auxiliare</t>
  </si>
  <si>
    <t>65.02.11.30</t>
  </si>
  <si>
    <t>45</t>
  </si>
  <si>
    <t>Învăţământ antepreşcolar</t>
  </si>
  <si>
    <t>65.02.13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</si>
  <si>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</si>
  <si>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</si>
  <si>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</si>
  <si>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</si>
  <si>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</si>
  <si>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</si>
  <si>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</si>
  <si>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</si>
  <si>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</si>
  <si>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</si>
  <si>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</si>
  <si>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</si>
  <si>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</si>
  <si>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</si>
  <si>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</si>
  <si>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</si>
  <si>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</si>
  <si>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</si>
  <si>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</si>
  <si>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</si>
  <si>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</si>
  <si>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</si>
  <si>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</si>
  <si>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</si>
  <si>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</si>
  <si>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</si>
  <si>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</si>
  <si>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66</t>
  </si>
  <si>
    <t>Servicii recreative si sportive (cod 67.02.05.01 la 67.02.05.03)</t>
  </si>
  <si>
    <t>67.02.05</t>
  </si>
  <si>
    <t>67</t>
  </si>
  <si>
    <t>Sport</t>
  </si>
  <si>
    <t>67.02.05.01</t>
  </si>
  <si>
    <t>69</t>
  </si>
  <si>
    <t>Intretinere gradini publice, parcuri, zone verzi, baze sportive si de agrement</t>
  </si>
  <si>
    <t>67.02.05.03</t>
  </si>
  <si>
    <t>71</t>
  </si>
  <si>
    <t>Alte servicii in domeniile culturii, recreerii si religiei</t>
  </si>
  <si>
    <t>67.02.50</t>
  </si>
  <si>
    <t>72</t>
  </si>
  <si>
    <t>Asigurari si asistenta sociala (cod 68.02.04+68.02.05+68.02.06+68.02.10+68.02.11+68.02.12+68.02.15+68.02.50)</t>
  </si>
  <si>
    <t>68.02</t>
  </si>
  <si>
    <t>74</t>
  </si>
  <si>
    <t>Asistenta sociala in caz de boli si invaliditati (cod 68.02.05.02)</t>
  </si>
  <si>
    <t>68.02.05</t>
  </si>
  <si>
    <t>75</t>
  </si>
  <si>
    <t>Asistenta sociala  in  caz de invaliditate</t>
  </si>
  <si>
    <t>68.02.05.02</t>
  </si>
  <si>
    <t>76</t>
  </si>
  <si>
    <t>Asistenta sociala pentru familie si copii</t>
  </si>
  <si>
    <t>68.02.06</t>
  </si>
  <si>
    <t>80</t>
  </si>
  <si>
    <t>Prevenirea excluderii sociale (cod 68.02.15.01+68.02.15.02)</t>
  </si>
  <si>
    <t>68.02.15</t>
  </si>
  <si>
    <t>81</t>
  </si>
  <si>
    <t>Ajutor social</t>
  </si>
  <si>
    <t>68.02.15.01</t>
  </si>
  <si>
    <t>83</t>
  </si>
  <si>
    <t>Alte cheltuieli in domeniul asiaurarilor si asistentei  sociale</t>
  </si>
  <si>
    <t>68.02.50</t>
  </si>
  <si>
    <t>84</t>
  </si>
  <si>
    <t>Alte cheltuieli in domeniul  asistentei  sociale</t>
  </si>
  <si>
    <t>68.02.50.50</t>
  </si>
  <si>
    <t>85</t>
  </si>
  <si>
    <t>Partea a IV-a  SERVICII SI DEZVOLTARE PUBLICA, LOCUINTE, MEDIU SI APE (cod 70.02+74.02)</t>
  </si>
  <si>
    <t>69.02</t>
  </si>
  <si>
    <t>86</t>
  </si>
  <si>
    <t>Locuinte, servicii si dezvoltare publica (cod 70.02.03+70.02.05 la 70.02.07+70.02.50)</t>
  </si>
  <si>
    <t>70.02</t>
  </si>
  <si>
    <t>87</t>
  </si>
  <si>
    <t>Locuinte   (cod 70.02.03.01+70.02.03.30)</t>
  </si>
  <si>
    <t>70.02.03</t>
  </si>
  <si>
    <t>88</t>
  </si>
  <si>
    <t>Dezvoltarea sistemului de locuinte</t>
  </si>
  <si>
    <t>70.02.03.01</t>
  </si>
  <si>
    <t>90</t>
  </si>
  <si>
    <t>Alimentare cu apa si amenajari hidrotehnice   (cod 70.02.05.01+70.02.05.02)</t>
  </si>
  <si>
    <t>70.02.05</t>
  </si>
  <si>
    <t>91</t>
  </si>
  <si>
    <t>Alimentare cu apa</t>
  </si>
  <si>
    <t>70.02.05.01</t>
  </si>
  <si>
    <t>92</t>
  </si>
  <si>
    <t xml:space="preserve">Amenajari hidrotehnice </t>
  </si>
  <si>
    <t>70.02.05.02</t>
  </si>
  <si>
    <t>93</t>
  </si>
  <si>
    <t>Iluminat public si electrificari rurale</t>
  </si>
  <si>
    <t>70.02.06</t>
  </si>
  <si>
    <t>95</t>
  </si>
  <si>
    <t xml:space="preserve">Alte servicii in domeniile locuintelor, serviciilor si dezvoltarii comunale </t>
  </si>
  <si>
    <t>70.02.50</t>
  </si>
  <si>
    <t>96</t>
  </si>
  <si>
    <t>Protectia mediului   (cod 74.02.03+74.02.05+74.02.06+74.02.50)</t>
  </si>
  <si>
    <t>74.02</t>
  </si>
  <si>
    <t>99</t>
  </si>
  <si>
    <t>Salubritate si gestiunea deseurilor (cod 74.02.05.01+74.02.05.02)</t>
  </si>
  <si>
    <t>74.02.05</t>
  </si>
  <si>
    <t>100</t>
  </si>
  <si>
    <t>Salubritate</t>
  </si>
  <si>
    <t>74.02.05.01</t>
  </si>
  <si>
    <t>101</t>
  </si>
  <si>
    <t>Colectarea, tratarea si distrugerea deseurilor</t>
  </si>
  <si>
    <t>74.02.05.02</t>
  </si>
  <si>
    <t>102</t>
  </si>
  <si>
    <t>Canalizarea si tratarea apelor reziduale</t>
  </si>
  <si>
    <t>74.02.06</t>
  </si>
  <si>
    <t>104</t>
  </si>
  <si>
    <t>Partea a V-a ACTIUNI ECONOMICE   (cod 80.02+81.02+83.02+84.02+87.02)</t>
  </si>
  <si>
    <t>79.02</t>
  </si>
  <si>
    <t>111</t>
  </si>
  <si>
    <t>Combustibili si energie (cod 81.02.06+81.02.07+81.02.50)</t>
  </si>
  <si>
    <t>81.02</t>
  </si>
  <si>
    <t>114</t>
  </si>
  <si>
    <t>Alte cheltuieli privind combustibili si energia</t>
  </si>
  <si>
    <t>81.02.50</t>
  </si>
  <si>
    <t>115</t>
  </si>
  <si>
    <t>Agricultura, silvicultura, piscicultura si vanatoare (cod 83.02.03)</t>
  </si>
  <si>
    <t>83.02</t>
  </si>
  <si>
    <t>116</t>
  </si>
  <si>
    <t>Agricultura (cod 83.02.03.03+.83.02.03.30)</t>
  </si>
  <si>
    <t>83.02.03</t>
  </si>
  <si>
    <t>119</t>
  </si>
  <si>
    <t xml:space="preserve">Alte cheltuieli in domeniul agriculturii </t>
  </si>
  <si>
    <t>83.02.03.30</t>
  </si>
  <si>
    <t>120</t>
  </si>
  <si>
    <t>Alte cheltuieli in domeniul agriculturii, silviculturii, pisciculturii si vanatorii</t>
  </si>
  <si>
    <t>83.02.50</t>
  </si>
  <si>
    <t>121</t>
  </si>
  <si>
    <t>Transporturi   (cod 84.02.03+84.02.06+84.02.50)</t>
  </si>
  <si>
    <t>84.02</t>
  </si>
  <si>
    <t>122</t>
  </si>
  <si>
    <t>Transport rutier   (cod 84.02.03.01 la 84.02.03.03)</t>
  </si>
  <si>
    <t>84.02.03</t>
  </si>
  <si>
    <t>123</t>
  </si>
  <si>
    <t>Drumuri si poduri</t>
  </si>
  <si>
    <t>84.02.03.01</t>
  </si>
  <si>
    <t>124</t>
  </si>
  <si>
    <t>Transport in comun</t>
  </si>
  <si>
    <t>84.02.03.02</t>
  </si>
  <si>
    <t>125</t>
  </si>
  <si>
    <t xml:space="preserve">Strazi </t>
  </si>
  <si>
    <t>84.02.03.03</t>
  </si>
  <si>
    <t>131</t>
  </si>
  <si>
    <t>Alte actiuni economice (cod 87.02.01+87.02.03 la 87.02.05+87.02.50)</t>
  </si>
  <si>
    <t>87.02</t>
  </si>
  <si>
    <t>134</t>
  </si>
  <si>
    <t>Turism</t>
  </si>
  <si>
    <t>87.02.04</t>
  </si>
  <si>
    <t>137</t>
  </si>
  <si>
    <t>VII. REZERVE, EXCEDENT / DEFICIT</t>
  </si>
  <si>
    <t>96.02</t>
  </si>
  <si>
    <t>139</t>
  </si>
  <si>
    <t>EXCEDENT     98.02.96 + 98.02.97</t>
  </si>
  <si>
    <t>98.02</t>
  </si>
  <si>
    <t>140</t>
  </si>
  <si>
    <t xml:space="preserve">    Excedentul secţiunii de funcţionare</t>
  </si>
  <si>
    <t>98.02.96</t>
  </si>
  <si>
    <t>141</t>
  </si>
  <si>
    <t xml:space="preserve">    Excedentul secţiunii de dezvoltare</t>
  </si>
  <si>
    <t>98.02.97</t>
  </si>
  <si>
    <t>142</t>
  </si>
  <si>
    <t>DEFICIT          99.02.96 + 99.02.97</t>
  </si>
  <si>
    <t>99.02</t>
  </si>
  <si>
    <t>144</t>
  </si>
  <si>
    <t xml:space="preserve">    Deficitul secţiunii de dezvoltare</t>
  </si>
  <si>
    <t>99.02.97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</si>
  <si>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</si>
  <si>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</si>
  <si>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</si>
  <si>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</si>
  <si>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</si>
  <si>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</si>
  <si>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</si>
  <si>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</si>
  <si>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</si>
  <si>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</si>
  <si>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</si>
  <si>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</si>
  <si>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</si>
  <si>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</si>
  <si>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</si>
  <si>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</si>
  <si>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</si>
  <si>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</si>
  <si>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</si>
  <si>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</si>
  <si>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</si>
  <si>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</si>
  <si>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</si>
  <si>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</si>
  <si>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</si>
  <si>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</si>
  <si>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</si>
  <si>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</si>
  <si>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</si>
  <si>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</si>
  <si>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</si>
  <si>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</si>
  <si>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</si>
  <si>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</si>
  <si>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</si>
  <si>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</si>
  <si>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</si>
  <si>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</si>
  <si>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</si>
  <si>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</si>
  <si>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</si>
  <si>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</si>
  <si>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</si>
  <si>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</si>
  <si>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</si>
  <si>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</si>
  <si>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</si>
  <si>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</si>
  <si>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</si>
  <si>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</si>
  <si>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</si>
  <si>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</si>
  <si>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</si>
  <si>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</si>
  <si>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</si>
  <si>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</si>
  <si>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</si>
  <si>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</si>
  <si>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</si>
  <si>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</si>
  <si>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</si>
  <si>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</si>
  <si>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</si>
  <si>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</si>
  <si>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</si>
  <si>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</si>
  <si>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</si>
  <si>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</si>
  <si>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</si>
  <si>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</si>
  <si>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</si>
  <si>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</si>
  <si>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</si>
  <si>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</si>
  <si>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</si>
  <si>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</si>
  <si>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</si>
  <si>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</si>
  <si>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</si>
  <si>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</si>
  <si>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</si>
  <si>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</si>
  <si>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</si>
  <si>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</si>
  <si>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</si>
  <si>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</si>
  <si>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</si>
  <si>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</si>
  <si>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</si>
  <si>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</si>
  <si>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</si>
  <si>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</si>
  <si>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</si>
  <si>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</si>
  <si>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</si>
  <si>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</si>
  <si>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</si>
  <si>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V FONDURI DE REZERVA  (cod 50.04)</t>
  </si>
  <si>
    <t>50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</si>
  <si>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</si>
  <si>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</si>
  <si>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</si>
  <si>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</si>
  <si>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</si>
  <si>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</si>
  <si>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</si>
  <si>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</si>
  <si>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</si>
  <si>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</si>
  <si>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</si>
  <si>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</si>
  <si>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</si>
  <si>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</si>
  <si>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</si>
  <si>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</si>
  <si>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</si>
  <si>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</si>
  <si>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</si>
  <si>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</si>
  <si>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>Actiuni cu caracter stiintific si social cultural</t>
  </si>
  <si>
    <t>59.22</t>
  </si>
  <si>
    <t>Sume aferente persoanelor cu handicap neincadrate</t>
  </si>
  <si>
    <t>59.40</t>
  </si>
  <si>
    <t>OPERATIUNI FINANCIARE  (cod 80+81)</t>
  </si>
  <si>
    <t>79</t>
  </si>
  <si>
    <t>TITLUL XIX RAMBURSARI DE CREDITE   (cod 81.01+81.02)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</si>
  <si>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</si>
  <si>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</si>
  <si>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</si>
  <si>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</si>
  <si>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</si>
  <si>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</si>
  <si>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</si>
  <si>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</si>
  <si>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</si>
  <si>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</si>
  <si>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</si>
  <si>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</si>
  <si>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</si>
  <si>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</si>
  <si>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</si>
  <si>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</si>
  <si>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Alte transferuri de capital catre institutiile publice</t>
  </si>
  <si>
    <t>51.02.29</t>
  </si>
  <si>
    <t>TITLUL VII ALTE TRANSFERURI (cod  55.01+55.02)</t>
  </si>
  <si>
    <t>A. Transferuri interne (cod 55.01.01 la 55.01.03+55.01.05 la 55.01.10+55.01.12 la 55.01.20+55.01.26+55.01.28+55.01.29+55.01.41+55.01.42+55.01.46+55.01.46 la 55.01.55+ 55.01.57+55.01.58+55.01.59+55.01.62+55.01.63+55.01.64+55.01.65+55.01.66+55.01.67+55.01.68+55.01.69+55.01.70+55.01.71+55.01.72)</t>
  </si>
  <si>
    <t>55.01</t>
  </si>
  <si>
    <t>Transferuri din bugetul local catre asociatiile de dezvoltare intercomunitara</t>
  </si>
  <si>
    <t>55.01.42</t>
  </si>
  <si>
    <t>Titlul VIII Proiecte cu finantare din  Fonduri externe nerambursabile (FEN) postaderare (cod 56.01 la 56.31+ 56.35 la 56.40)</t>
  </si>
  <si>
    <t>Programe finanţate din Fondul European de Dezvoltare Regională (FEDR), aferente cadrului financiar 2021-2027</t>
  </si>
  <si>
    <t>56.48</t>
  </si>
  <si>
    <t>Finanţarea naţională</t>
  </si>
  <si>
    <t>56.48.01</t>
  </si>
  <si>
    <t>Finanţarea externa nerambursabila</t>
  </si>
  <si>
    <t>56.48.02</t>
  </si>
  <si>
    <t>Cheltuieli neeligibile</t>
  </si>
  <si>
    <t>56.48.03</t>
  </si>
  <si>
    <t>Programe finanţate din Fondul Social European Plus (FSE+), aferente cadrului financiar 2021-2027</t>
  </si>
  <si>
    <t>56.49</t>
  </si>
  <si>
    <t>56.49.01</t>
  </si>
  <si>
    <t>56.49.02</t>
  </si>
  <si>
    <t>TITLUL X PROIECTE CU FINANŢARE DIN FONDURI EXTERNE NERAMBURSABILE AFERENTE CADRULUI FINANCIAR 2014-2020 ŞI DIN FONDUL DE MODERNIZARE</t>
  </si>
  <si>
    <t>58</t>
  </si>
  <si>
    <t>Programe din Fondul Social European (FSE)</t>
  </si>
  <si>
    <t>58.02</t>
  </si>
  <si>
    <t xml:space="preserve">  Finantare nationala</t>
  </si>
  <si>
    <t>58.02.01</t>
  </si>
  <si>
    <t xml:space="preserve">  Finantare externa nerambursabila</t>
  </si>
  <si>
    <t>58.02.02</t>
  </si>
  <si>
    <t>Sume aferente proiectelor finanţate din Fondul de modernizare</t>
  </si>
  <si>
    <t>58.42</t>
  </si>
  <si>
    <t xml:space="preserve">  Sume din Fondul de Modernizare</t>
  </si>
  <si>
    <t>58.42.01</t>
  </si>
  <si>
    <t xml:space="preserve">  Sume aferente contribuţiei proprii a beneficiarilor</t>
  </si>
  <si>
    <t>58.42.02</t>
  </si>
  <si>
    <t>Titlul XII Proiecte cu finanţare din sumele reprezentând asistenţa financiară nerambursabilă aferentă PNRR ( cod 60.01 la 60.11)</t>
  </si>
  <si>
    <t>60</t>
  </si>
  <si>
    <t>Fonduri europene nerambursabile</t>
  </si>
  <si>
    <t>60.01</t>
  </si>
  <si>
    <t>Sume aferente TVA</t>
  </si>
  <si>
    <t>60.03</t>
  </si>
  <si>
    <t>Sume dazangajate asociate jaloanelor şi ţintelor din PNNR</t>
  </si>
  <si>
    <t>60.16</t>
  </si>
  <si>
    <t>Titlul XIII  Proiecte cu finanţare din sumele aferente componentei de împrumuturi a PNRR (cod 61.01 la 61.10)</t>
  </si>
  <si>
    <t>61</t>
  </si>
  <si>
    <t>Fonduri din împrumut rambursabil</t>
  </si>
  <si>
    <t>61.01</t>
  </si>
  <si>
    <t>61.03</t>
  </si>
  <si>
    <t>CHELTUIELI DE CAPITAL  (cod 71+72)</t>
  </si>
  <si>
    <t>70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</si>
  <si>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</si>
  <si>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</si>
  <si>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</si>
  <si>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</si>
  <si>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</si>
  <si>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</si>
  <si>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</si>
  <si>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</si>
  <si>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</si>
  <si>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</si>
  <si>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</si>
  <si>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</si>
  <si>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</si>
  <si>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</si>
  <si>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</si>
  <si>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</si>
  <si>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</si>
  <si>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</si>
  <si>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</si>
  <si>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</si>
  <si>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</si>
  <si>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CONSILIUL LOCAL</t>
  </si>
  <si>
    <t>MUNICIPIUL CÂMPULUNG MOLDOVENESC                                                       ANEXA NR. 2 LA HCL NR. _____/2025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</si>
</sst>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AB87-FD40-44CD-88D1-7CB632F47B9C}">
  <dimension ref="A1:L228"/>
  <sheetViews>
    <sheetView tabSelected="1" topLeftCell="B189" workbookViewId="0">
      <selection activeCell="B226" sqref="B226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hidden="1" customWidth="1"/>
    <col min="6" max="6" width="14" customWidth="1"/>
    <col min="7" max="7" width="12.7109375" customWidth="1"/>
    <col min="8" max="9" width="14.42578125" hidden="1" customWidth="1"/>
    <col min="10" max="10" width="12.85546875" customWidth="1"/>
    <col min="11" max="12" width="14.42578125" hidden="1" customWidth="1"/>
  </cols>
  <sheetData>
    <row r="1" spans="1:12" x14ac:dyDescent="0.25">
      <c r="A1" s="10" t="s">
        <v>478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0" t="s">
        <v>477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31.5" customHeight="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5.75" thickBot="1" x14ac:dyDescent="0.3"/>
    <row r="7" spans="1:12" s="2" customFormat="1" ht="15.75" thickBot="1" x14ac:dyDescent="0.3">
      <c r="A7" s="9" t="s">
        <v>2</v>
      </c>
      <c r="B7" s="9"/>
      <c r="C7" s="9" t="s">
        <v>4</v>
      </c>
      <c r="D7" s="9" t="s">
        <v>6</v>
      </c>
      <c r="E7" s="9"/>
      <c r="F7" s="9" t="s">
        <v>9</v>
      </c>
      <c r="G7" s="9"/>
      <c r="H7" s="9" t="s">
        <v>10</v>
      </c>
      <c r="I7" s="9" t="s">
        <v>11</v>
      </c>
      <c r="J7" s="9" t="s">
        <v>12</v>
      </c>
      <c r="K7" s="9" t="s">
        <v>13</v>
      </c>
      <c r="L7" s="9" t="s">
        <v>15</v>
      </c>
    </row>
    <row r="8" spans="1:12" s="2" customFormat="1" ht="15.75" thickBot="1" x14ac:dyDescent="0.3">
      <c r="A8" s="9"/>
      <c r="B8" s="9"/>
      <c r="C8" s="9"/>
      <c r="D8" s="9" t="s">
        <v>7</v>
      </c>
      <c r="E8" s="9" t="s">
        <v>8</v>
      </c>
      <c r="F8" s="9" t="s">
        <v>7</v>
      </c>
      <c r="G8" s="9" t="s">
        <v>8</v>
      </c>
      <c r="H8" s="9"/>
      <c r="I8" s="9"/>
      <c r="J8" s="9"/>
      <c r="K8" s="9"/>
      <c r="L8" s="9"/>
    </row>
    <row r="9" spans="1:12" s="2" customFormat="1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s="2" customFormat="1" ht="15.75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2" customFormat="1" ht="15.75" thickBo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2" customFormat="1" ht="15.75" thickBot="1" x14ac:dyDescent="0.3">
      <c r="A12" s="9" t="s">
        <v>3</v>
      </c>
      <c r="B12" s="9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D14+D24+D29+D62+D76</f>
        <v>0</v>
      </c>
      <c r="E13" s="6">
        <f t="shared" si="0"/>
        <v>0</v>
      </c>
      <c r="F13" s="6">
        <f t="shared" si="0"/>
        <v>154855810</v>
      </c>
      <c r="G13" s="6">
        <f t="shared" si="0"/>
        <v>52142850</v>
      </c>
      <c r="H13" s="6">
        <f t="shared" si="0"/>
        <v>51154664</v>
      </c>
      <c r="I13" s="6">
        <f t="shared" si="0"/>
        <v>51154664</v>
      </c>
      <c r="J13" s="6">
        <f t="shared" si="0"/>
        <v>32356269</v>
      </c>
      <c r="K13" s="6">
        <f t="shared" ref="K13:K44" si="1">I13-J13</f>
        <v>18798395</v>
      </c>
      <c r="L13" s="6">
        <f>L14+L24+L29+L62+L76</f>
        <v>12373971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D15+D18+D22</f>
        <v>0</v>
      </c>
      <c r="E14" s="6">
        <f t="shared" si="2"/>
        <v>0</v>
      </c>
      <c r="F14" s="6">
        <f t="shared" si="2"/>
        <v>16647380</v>
      </c>
      <c r="G14" s="6">
        <f t="shared" si="2"/>
        <v>5458310</v>
      </c>
      <c r="H14" s="6">
        <f t="shared" si="2"/>
        <v>12159141</v>
      </c>
      <c r="I14" s="6">
        <f t="shared" si="2"/>
        <v>12159141</v>
      </c>
      <c r="J14" s="6">
        <f t="shared" si="2"/>
        <v>4337180</v>
      </c>
      <c r="K14" s="6">
        <f t="shared" si="1"/>
        <v>7821961</v>
      </c>
      <c r="L14" s="6">
        <f>L15+L18+L22</f>
        <v>4363405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13716280</v>
      </c>
      <c r="G15" s="6">
        <f t="shared" si="3"/>
        <v>3910210</v>
      </c>
      <c r="H15" s="6">
        <f t="shared" si="3"/>
        <v>10450481</v>
      </c>
      <c r="I15" s="6">
        <f t="shared" si="3"/>
        <v>10450481</v>
      </c>
      <c r="J15" s="6">
        <f t="shared" si="3"/>
        <v>3229135</v>
      </c>
      <c r="K15" s="6">
        <f t="shared" si="1"/>
        <v>7221346</v>
      </c>
      <c r="L15" s="6">
        <f>L16</f>
        <v>3263130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13716280</v>
      </c>
      <c r="G16" s="6">
        <f t="shared" si="3"/>
        <v>3910210</v>
      </c>
      <c r="H16" s="6">
        <f t="shared" si="3"/>
        <v>10450481</v>
      </c>
      <c r="I16" s="6">
        <f t="shared" si="3"/>
        <v>10450481</v>
      </c>
      <c r="J16" s="6">
        <f t="shared" si="3"/>
        <v>3229135</v>
      </c>
      <c r="K16" s="6">
        <f t="shared" si="1"/>
        <v>7221346</v>
      </c>
      <c r="L16" s="6">
        <f>L17</f>
        <v>3263130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13716280</v>
      </c>
      <c r="G17" s="6">
        <v>3910210</v>
      </c>
      <c r="H17" s="6">
        <v>10450481</v>
      </c>
      <c r="I17" s="6">
        <v>10450481</v>
      </c>
      <c r="J17" s="6">
        <v>3229135</v>
      </c>
      <c r="K17" s="6">
        <f t="shared" si="1"/>
        <v>7221346</v>
      </c>
      <c r="L17" s="6">
        <v>3263130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4">D19+D20+D21</f>
        <v>0</v>
      </c>
      <c r="E18" s="6">
        <f t="shared" si="4"/>
        <v>0</v>
      </c>
      <c r="F18" s="6">
        <f t="shared" si="4"/>
        <v>1193100</v>
      </c>
      <c r="G18" s="6">
        <f t="shared" si="4"/>
        <v>582600</v>
      </c>
      <c r="H18" s="6">
        <f t="shared" si="4"/>
        <v>816684</v>
      </c>
      <c r="I18" s="6">
        <f t="shared" si="4"/>
        <v>816684</v>
      </c>
      <c r="J18" s="6">
        <f t="shared" si="4"/>
        <v>216069</v>
      </c>
      <c r="K18" s="6">
        <f t="shared" si="1"/>
        <v>600615</v>
      </c>
      <c r="L18" s="6">
        <f>L19+L20+L21</f>
        <v>208299</v>
      </c>
    </row>
    <row r="19" spans="1:12" s="2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300000</v>
      </c>
      <c r="G19" s="6">
        <v>300000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0</v>
      </c>
    </row>
    <row r="20" spans="1:12" s="2" customFormat="1" ht="22.5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868100</v>
      </c>
      <c r="G20" s="6">
        <v>257600</v>
      </c>
      <c r="H20" s="6">
        <v>816684</v>
      </c>
      <c r="I20" s="6">
        <v>816684</v>
      </c>
      <c r="J20" s="6">
        <v>216069</v>
      </c>
      <c r="K20" s="6">
        <f t="shared" si="1"/>
        <v>600615</v>
      </c>
      <c r="L20" s="6">
        <v>208299</v>
      </c>
    </row>
    <row r="21" spans="1:12" s="2" customFormat="1" x14ac:dyDescent="0.25">
      <c r="A21" s="5" t="s">
        <v>40</v>
      </c>
      <c r="B21" s="5" t="s">
        <v>41</v>
      </c>
      <c r="C21" s="5" t="s">
        <v>42</v>
      </c>
      <c r="D21" s="6">
        <v>0</v>
      </c>
      <c r="E21" s="6">
        <v>0</v>
      </c>
      <c r="F21" s="6">
        <v>25000</v>
      </c>
      <c r="G21" s="6">
        <v>25000</v>
      </c>
      <c r="H21" s="6">
        <v>0</v>
      </c>
      <c r="I21" s="6">
        <v>0</v>
      </c>
      <c r="J21" s="6">
        <v>0</v>
      </c>
      <c r="K21" s="6">
        <f t="shared" si="1"/>
        <v>0</v>
      </c>
      <c r="L21" s="6">
        <v>0</v>
      </c>
    </row>
    <row r="22" spans="1:12" s="2" customFormat="1" ht="22.5" x14ac:dyDescent="0.25">
      <c r="A22" s="5" t="s">
        <v>43</v>
      </c>
      <c r="B22" s="5" t="s">
        <v>44</v>
      </c>
      <c r="C22" s="5" t="s">
        <v>45</v>
      </c>
      <c r="D22" s="6">
        <f t="shared" ref="D22:J22" si="5">D23</f>
        <v>0</v>
      </c>
      <c r="E22" s="6">
        <f t="shared" si="5"/>
        <v>0</v>
      </c>
      <c r="F22" s="6">
        <f t="shared" si="5"/>
        <v>1738000</v>
      </c>
      <c r="G22" s="6">
        <f t="shared" si="5"/>
        <v>965500</v>
      </c>
      <c r="H22" s="6">
        <f t="shared" si="5"/>
        <v>891976</v>
      </c>
      <c r="I22" s="6">
        <f t="shared" si="5"/>
        <v>891976</v>
      </c>
      <c r="J22" s="6">
        <f t="shared" si="5"/>
        <v>891976</v>
      </c>
      <c r="K22" s="6">
        <f t="shared" si="1"/>
        <v>0</v>
      </c>
      <c r="L22" s="6">
        <f>L23</f>
        <v>891976</v>
      </c>
    </row>
    <row r="23" spans="1:12" s="2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1738000</v>
      </c>
      <c r="G23" s="6">
        <v>965500</v>
      </c>
      <c r="H23" s="6">
        <v>891976</v>
      </c>
      <c r="I23" s="6">
        <v>891976</v>
      </c>
      <c r="J23" s="6">
        <v>891976</v>
      </c>
      <c r="K23" s="6">
        <f t="shared" si="1"/>
        <v>0</v>
      </c>
      <c r="L23" s="6">
        <v>891976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6">+D25</f>
        <v>0</v>
      </c>
      <c r="E24" s="6">
        <f t="shared" si="6"/>
        <v>0</v>
      </c>
      <c r="F24" s="6">
        <f t="shared" si="6"/>
        <v>2269260</v>
      </c>
      <c r="G24" s="6">
        <f t="shared" si="6"/>
        <v>744600</v>
      </c>
      <c r="H24" s="6">
        <f t="shared" si="6"/>
        <v>2034528</v>
      </c>
      <c r="I24" s="6">
        <f t="shared" si="6"/>
        <v>2034528</v>
      </c>
      <c r="J24" s="6">
        <f t="shared" si="6"/>
        <v>538442</v>
      </c>
      <c r="K24" s="6">
        <f t="shared" si="1"/>
        <v>1496086</v>
      </c>
      <c r="L24" s="6">
        <f>+L25</f>
        <v>512509</v>
      </c>
    </row>
    <row r="25" spans="1:12" s="2" customFormat="1" ht="22.5" x14ac:dyDescent="0.25">
      <c r="A25" s="5" t="s">
        <v>52</v>
      </c>
      <c r="B25" s="5" t="s">
        <v>53</v>
      </c>
      <c r="C25" s="5" t="s">
        <v>54</v>
      </c>
      <c r="D25" s="6">
        <f t="shared" ref="D25:J25" si="7">D26+D28</f>
        <v>0</v>
      </c>
      <c r="E25" s="6">
        <f t="shared" si="7"/>
        <v>0</v>
      </c>
      <c r="F25" s="6">
        <f t="shared" si="7"/>
        <v>2269260</v>
      </c>
      <c r="G25" s="6">
        <f t="shared" si="7"/>
        <v>744600</v>
      </c>
      <c r="H25" s="6">
        <f t="shared" si="7"/>
        <v>2034528</v>
      </c>
      <c r="I25" s="6">
        <f t="shared" si="7"/>
        <v>2034528</v>
      </c>
      <c r="J25" s="6">
        <f t="shared" si="7"/>
        <v>538442</v>
      </c>
      <c r="K25" s="6">
        <f t="shared" si="1"/>
        <v>1496086</v>
      </c>
      <c r="L25" s="6">
        <f>L26+L28</f>
        <v>512509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f t="shared" ref="D26:J26" si="8">D27</f>
        <v>0</v>
      </c>
      <c r="E26" s="6">
        <f t="shared" si="8"/>
        <v>0</v>
      </c>
      <c r="F26" s="6">
        <f t="shared" si="8"/>
        <v>2259260</v>
      </c>
      <c r="G26" s="6">
        <f t="shared" si="8"/>
        <v>736600</v>
      </c>
      <c r="H26" s="6">
        <f t="shared" si="8"/>
        <v>2033148</v>
      </c>
      <c r="I26" s="6">
        <f t="shared" si="8"/>
        <v>2033148</v>
      </c>
      <c r="J26" s="6">
        <f t="shared" si="8"/>
        <v>537062</v>
      </c>
      <c r="K26" s="6">
        <f t="shared" si="1"/>
        <v>1496086</v>
      </c>
      <c r="L26" s="6">
        <f>L27</f>
        <v>511154</v>
      </c>
    </row>
    <row r="27" spans="1:12" s="2" customFormat="1" x14ac:dyDescent="0.25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2259260</v>
      </c>
      <c r="G27" s="6">
        <v>736600</v>
      </c>
      <c r="H27" s="6">
        <v>2033148</v>
      </c>
      <c r="I27" s="6">
        <v>2033148</v>
      </c>
      <c r="J27" s="6">
        <v>537062</v>
      </c>
      <c r="K27" s="6">
        <f t="shared" si="1"/>
        <v>1496086</v>
      </c>
      <c r="L27" s="6">
        <v>511154</v>
      </c>
    </row>
    <row r="28" spans="1:12" s="2" customFormat="1" ht="22.5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10000</v>
      </c>
      <c r="G28" s="6">
        <v>8000</v>
      </c>
      <c r="H28" s="6">
        <v>1380</v>
      </c>
      <c r="I28" s="6">
        <v>1380</v>
      </c>
      <c r="J28" s="6">
        <v>1380</v>
      </c>
      <c r="K28" s="6">
        <f t="shared" si="1"/>
        <v>0</v>
      </c>
      <c r="L28" s="6">
        <v>1355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f t="shared" ref="D29:J29" si="9">D30+D42+D46+D54</f>
        <v>0</v>
      </c>
      <c r="E29" s="6">
        <f t="shared" si="9"/>
        <v>0</v>
      </c>
      <c r="F29" s="6">
        <f t="shared" si="9"/>
        <v>43562830</v>
      </c>
      <c r="G29" s="6">
        <f t="shared" si="9"/>
        <v>12456230</v>
      </c>
      <c r="H29" s="6">
        <f t="shared" si="9"/>
        <v>10819356</v>
      </c>
      <c r="I29" s="6">
        <f t="shared" si="9"/>
        <v>10819356</v>
      </c>
      <c r="J29" s="6">
        <f t="shared" si="9"/>
        <v>5973649</v>
      </c>
      <c r="K29" s="6">
        <f t="shared" si="1"/>
        <v>4845707</v>
      </c>
      <c r="L29" s="6">
        <f>L30+L42+L46+L54</f>
        <v>5164161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f t="shared" ref="D30:J30" si="10">D31+D33+D37+D38+D40+D41</f>
        <v>0</v>
      </c>
      <c r="E30" s="6">
        <f t="shared" si="10"/>
        <v>0</v>
      </c>
      <c r="F30" s="6">
        <f t="shared" si="10"/>
        <v>23712060</v>
      </c>
      <c r="G30" s="6">
        <f t="shared" si="10"/>
        <v>7585430</v>
      </c>
      <c r="H30" s="6">
        <f t="shared" si="10"/>
        <v>3782377</v>
      </c>
      <c r="I30" s="6">
        <f t="shared" si="10"/>
        <v>3782377</v>
      </c>
      <c r="J30" s="6">
        <f t="shared" si="10"/>
        <v>2527613</v>
      </c>
      <c r="K30" s="6">
        <f t="shared" si="1"/>
        <v>1254764</v>
      </c>
      <c r="L30" s="6">
        <f>L31+L33+L37+L38+L40+L41</f>
        <v>1638718</v>
      </c>
    </row>
    <row r="31" spans="1:12" s="2" customFormat="1" ht="22.5" x14ac:dyDescent="0.25">
      <c r="A31" s="5" t="s">
        <v>70</v>
      </c>
      <c r="B31" s="5" t="s">
        <v>71</v>
      </c>
      <c r="C31" s="5" t="s">
        <v>72</v>
      </c>
      <c r="D31" s="6">
        <f t="shared" ref="D31:J31" si="11">D32</f>
        <v>0</v>
      </c>
      <c r="E31" s="6">
        <f t="shared" si="11"/>
        <v>0</v>
      </c>
      <c r="F31" s="6">
        <f t="shared" si="11"/>
        <v>315000</v>
      </c>
      <c r="G31" s="6">
        <f t="shared" si="11"/>
        <v>43000</v>
      </c>
      <c r="H31" s="6">
        <f t="shared" si="11"/>
        <v>48550</v>
      </c>
      <c r="I31" s="6">
        <f t="shared" si="11"/>
        <v>48550</v>
      </c>
      <c r="J31" s="6">
        <f t="shared" si="11"/>
        <v>42153</v>
      </c>
      <c r="K31" s="6">
        <f t="shared" si="1"/>
        <v>6397</v>
      </c>
      <c r="L31" s="6">
        <f>L32</f>
        <v>66331</v>
      </c>
    </row>
    <row r="32" spans="1:12" s="2" customFormat="1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315000</v>
      </c>
      <c r="G32" s="6">
        <v>43000</v>
      </c>
      <c r="H32" s="6">
        <v>48550</v>
      </c>
      <c r="I32" s="6">
        <v>48550</v>
      </c>
      <c r="J32" s="6">
        <v>42153</v>
      </c>
      <c r="K32" s="6">
        <f t="shared" si="1"/>
        <v>6397</v>
      </c>
      <c r="L32" s="6">
        <v>66331</v>
      </c>
    </row>
    <row r="33" spans="1:12" s="2" customFormat="1" ht="22.5" x14ac:dyDescent="0.25">
      <c r="A33" s="5" t="s">
        <v>76</v>
      </c>
      <c r="B33" s="5" t="s">
        <v>77</v>
      </c>
      <c r="C33" s="5" t="s">
        <v>78</v>
      </c>
      <c r="D33" s="6">
        <f t="shared" ref="D33:J33" si="12">D34+D35+D36</f>
        <v>0</v>
      </c>
      <c r="E33" s="6">
        <f t="shared" si="12"/>
        <v>0</v>
      </c>
      <c r="F33" s="6">
        <f t="shared" si="12"/>
        <v>11657050</v>
      </c>
      <c r="G33" s="6">
        <f t="shared" si="12"/>
        <v>3117420</v>
      </c>
      <c r="H33" s="6">
        <f t="shared" si="12"/>
        <v>1646131</v>
      </c>
      <c r="I33" s="6">
        <f t="shared" si="12"/>
        <v>1646131</v>
      </c>
      <c r="J33" s="6">
        <f t="shared" si="12"/>
        <v>864898</v>
      </c>
      <c r="K33" s="6">
        <f t="shared" si="1"/>
        <v>781233</v>
      </c>
      <c r="L33" s="6">
        <f>L34+L35+L36</f>
        <v>1553365</v>
      </c>
    </row>
    <row r="34" spans="1:12" s="2" customFormat="1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4272250</v>
      </c>
      <c r="G34" s="6">
        <v>1354810</v>
      </c>
      <c r="H34" s="6">
        <v>778918</v>
      </c>
      <c r="I34" s="6">
        <v>778918</v>
      </c>
      <c r="J34" s="6">
        <v>249803</v>
      </c>
      <c r="K34" s="6">
        <f t="shared" si="1"/>
        <v>529115</v>
      </c>
      <c r="L34" s="6">
        <v>482049</v>
      </c>
    </row>
    <row r="35" spans="1:12" s="2" customFormat="1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7350300</v>
      </c>
      <c r="G35" s="6">
        <v>1745110</v>
      </c>
      <c r="H35" s="6">
        <v>850993</v>
      </c>
      <c r="I35" s="6">
        <v>850993</v>
      </c>
      <c r="J35" s="6">
        <v>598875</v>
      </c>
      <c r="K35" s="6">
        <f t="shared" si="1"/>
        <v>252118</v>
      </c>
      <c r="L35" s="6">
        <v>1053603</v>
      </c>
    </row>
    <row r="36" spans="1:12" s="2" customFormat="1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34500</v>
      </c>
      <c r="G36" s="6">
        <v>17500</v>
      </c>
      <c r="H36" s="6">
        <v>16220</v>
      </c>
      <c r="I36" s="6">
        <v>16220</v>
      </c>
      <c r="J36" s="6">
        <v>16220</v>
      </c>
      <c r="K36" s="6">
        <f t="shared" si="1"/>
        <v>0</v>
      </c>
      <c r="L36" s="6">
        <v>17713</v>
      </c>
    </row>
    <row r="37" spans="1:12" s="2" customFormat="1" x14ac:dyDescent="0.25">
      <c r="A37" s="5" t="s">
        <v>88</v>
      </c>
      <c r="B37" s="5" t="s">
        <v>89</v>
      </c>
      <c r="C37" s="5" t="s">
        <v>90</v>
      </c>
      <c r="D37" s="6">
        <v>0</v>
      </c>
      <c r="E37" s="6">
        <v>0</v>
      </c>
      <c r="F37" s="6">
        <v>32000</v>
      </c>
      <c r="G37" s="6">
        <v>15000</v>
      </c>
      <c r="H37" s="6">
        <v>8515</v>
      </c>
      <c r="I37" s="6">
        <v>8515</v>
      </c>
      <c r="J37" s="6">
        <v>5481</v>
      </c>
      <c r="K37" s="6">
        <f t="shared" si="1"/>
        <v>3034</v>
      </c>
      <c r="L37" s="6">
        <v>8515</v>
      </c>
    </row>
    <row r="38" spans="1:12" s="2" customFormat="1" ht="22.5" x14ac:dyDescent="0.25">
      <c r="A38" s="5" t="s">
        <v>91</v>
      </c>
      <c r="B38" s="5" t="s">
        <v>92</v>
      </c>
      <c r="C38" s="5" t="s">
        <v>93</v>
      </c>
      <c r="D38" s="6">
        <f t="shared" ref="D38:J38" si="13">+D39</f>
        <v>0</v>
      </c>
      <c r="E38" s="6">
        <f t="shared" si="13"/>
        <v>0</v>
      </c>
      <c r="F38" s="6">
        <f t="shared" si="13"/>
        <v>208000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"/>
        <v>0</v>
      </c>
      <c r="L38" s="6">
        <f>+L39</f>
        <v>0</v>
      </c>
    </row>
    <row r="39" spans="1:12" s="2" customFormat="1" x14ac:dyDescent="0.25">
      <c r="A39" s="5" t="s">
        <v>94</v>
      </c>
      <c r="B39" s="5" t="s">
        <v>95</v>
      </c>
      <c r="C39" s="5" t="s">
        <v>96</v>
      </c>
      <c r="D39" s="6">
        <v>0</v>
      </c>
      <c r="E39" s="6">
        <v>0</v>
      </c>
      <c r="F39" s="6">
        <v>208000</v>
      </c>
      <c r="G39" s="6">
        <v>0</v>
      </c>
      <c r="H39" s="6">
        <v>0</v>
      </c>
      <c r="I39" s="6">
        <v>0</v>
      </c>
      <c r="J39" s="6">
        <v>0</v>
      </c>
      <c r="K39" s="6">
        <f t="shared" si="1"/>
        <v>0</v>
      </c>
      <c r="L39" s="6">
        <v>0</v>
      </c>
    </row>
    <row r="40" spans="1:12" s="2" customFormat="1" x14ac:dyDescent="0.25">
      <c r="A40" s="5" t="s">
        <v>97</v>
      </c>
      <c r="B40" s="5" t="s">
        <v>98</v>
      </c>
      <c r="C40" s="5" t="s">
        <v>99</v>
      </c>
      <c r="D40" s="6">
        <v>0</v>
      </c>
      <c r="E40" s="6">
        <v>0</v>
      </c>
      <c r="F40" s="6">
        <v>10710000</v>
      </c>
      <c r="G40" s="6">
        <v>3620000</v>
      </c>
      <c r="H40" s="6">
        <v>1289570</v>
      </c>
      <c r="I40" s="6">
        <v>1289570</v>
      </c>
      <c r="J40" s="6">
        <v>825470</v>
      </c>
      <c r="K40" s="6">
        <f t="shared" si="1"/>
        <v>464100</v>
      </c>
      <c r="L40" s="6">
        <v>0</v>
      </c>
    </row>
    <row r="41" spans="1:12" s="2" customFormat="1" x14ac:dyDescent="0.25">
      <c r="A41" s="5" t="s">
        <v>100</v>
      </c>
      <c r="B41" s="5" t="s">
        <v>101</v>
      </c>
      <c r="C41" s="5" t="s">
        <v>102</v>
      </c>
      <c r="D41" s="6">
        <v>0</v>
      </c>
      <c r="E41" s="6">
        <v>0</v>
      </c>
      <c r="F41" s="6">
        <v>790010</v>
      </c>
      <c r="G41" s="6">
        <v>790010</v>
      </c>
      <c r="H41" s="6">
        <v>789611</v>
      </c>
      <c r="I41" s="6">
        <v>789611</v>
      </c>
      <c r="J41" s="6">
        <v>789611</v>
      </c>
      <c r="K41" s="6">
        <f t="shared" si="1"/>
        <v>0</v>
      </c>
      <c r="L41" s="6">
        <v>10507</v>
      </c>
    </row>
    <row r="42" spans="1:12" s="2" customFormat="1" x14ac:dyDescent="0.25">
      <c r="A42" s="5" t="s">
        <v>103</v>
      </c>
      <c r="B42" s="5" t="s">
        <v>104</v>
      </c>
      <c r="C42" s="5" t="s">
        <v>105</v>
      </c>
      <c r="D42" s="6">
        <f t="shared" ref="D42:J42" si="14">D43+D45</f>
        <v>0</v>
      </c>
      <c r="E42" s="6">
        <f t="shared" si="14"/>
        <v>0</v>
      </c>
      <c r="F42" s="6">
        <f t="shared" si="14"/>
        <v>3194050</v>
      </c>
      <c r="G42" s="6">
        <f t="shared" si="14"/>
        <v>1000000</v>
      </c>
      <c r="H42" s="6">
        <f t="shared" si="14"/>
        <v>1448653</v>
      </c>
      <c r="I42" s="6">
        <f t="shared" si="14"/>
        <v>1448653</v>
      </c>
      <c r="J42" s="6">
        <f t="shared" si="14"/>
        <v>374021</v>
      </c>
      <c r="K42" s="6">
        <f t="shared" si="1"/>
        <v>1074632</v>
      </c>
      <c r="L42" s="6">
        <f>L43+L45</f>
        <v>343511</v>
      </c>
    </row>
    <row r="43" spans="1:12" s="2" customFormat="1" ht="22.5" x14ac:dyDescent="0.25">
      <c r="A43" s="5" t="s">
        <v>106</v>
      </c>
      <c r="B43" s="5" t="s">
        <v>107</v>
      </c>
      <c r="C43" s="5" t="s">
        <v>108</v>
      </c>
      <c r="D43" s="6">
        <f t="shared" ref="D43:J43" si="15">D44</f>
        <v>0</v>
      </c>
      <c r="E43" s="6">
        <f t="shared" si="15"/>
        <v>0</v>
      </c>
      <c r="F43" s="6">
        <f t="shared" si="15"/>
        <v>850500</v>
      </c>
      <c r="G43" s="6">
        <f t="shared" si="15"/>
        <v>372000</v>
      </c>
      <c r="H43" s="6">
        <f t="shared" si="15"/>
        <v>151</v>
      </c>
      <c r="I43" s="6">
        <f t="shared" si="15"/>
        <v>151</v>
      </c>
      <c r="J43" s="6">
        <f t="shared" si="15"/>
        <v>151</v>
      </c>
      <c r="K43" s="6">
        <f t="shared" si="1"/>
        <v>0</v>
      </c>
      <c r="L43" s="6">
        <f>L44</f>
        <v>0</v>
      </c>
    </row>
    <row r="44" spans="1:12" s="2" customFormat="1" x14ac:dyDescent="0.25">
      <c r="A44" s="5" t="s">
        <v>109</v>
      </c>
      <c r="B44" s="5" t="s">
        <v>110</v>
      </c>
      <c r="C44" s="5" t="s">
        <v>111</v>
      </c>
      <c r="D44" s="6">
        <v>0</v>
      </c>
      <c r="E44" s="6">
        <v>0</v>
      </c>
      <c r="F44" s="6">
        <v>850500</v>
      </c>
      <c r="G44" s="6">
        <v>372000</v>
      </c>
      <c r="H44" s="6">
        <v>151</v>
      </c>
      <c r="I44" s="6">
        <v>151</v>
      </c>
      <c r="J44" s="6">
        <v>151</v>
      </c>
      <c r="K44" s="6">
        <f t="shared" si="1"/>
        <v>0</v>
      </c>
      <c r="L44" s="6">
        <v>0</v>
      </c>
    </row>
    <row r="45" spans="1:12" s="2" customFormat="1" x14ac:dyDescent="0.25">
      <c r="A45" s="5" t="s">
        <v>112</v>
      </c>
      <c r="B45" s="5" t="s">
        <v>113</v>
      </c>
      <c r="C45" s="5" t="s">
        <v>114</v>
      </c>
      <c r="D45" s="6">
        <v>0</v>
      </c>
      <c r="E45" s="6">
        <v>0</v>
      </c>
      <c r="F45" s="6">
        <v>2343550</v>
      </c>
      <c r="G45" s="6">
        <v>628000</v>
      </c>
      <c r="H45" s="6">
        <v>1448502</v>
      </c>
      <c r="I45" s="6">
        <v>1448502</v>
      </c>
      <c r="J45" s="6">
        <v>373870</v>
      </c>
      <c r="K45" s="6">
        <f t="shared" ref="K45:K76" si="16">I45-J45</f>
        <v>1074632</v>
      </c>
      <c r="L45" s="6">
        <v>343511</v>
      </c>
    </row>
    <row r="46" spans="1:12" s="2" customFormat="1" ht="22.5" x14ac:dyDescent="0.25">
      <c r="A46" s="5" t="s">
        <v>115</v>
      </c>
      <c r="B46" s="5" t="s">
        <v>116</v>
      </c>
      <c r="C46" s="5" t="s">
        <v>117</v>
      </c>
      <c r="D46" s="6">
        <f t="shared" ref="D46:J46" si="17">D47+D50+D53</f>
        <v>0</v>
      </c>
      <c r="E46" s="6">
        <f t="shared" si="17"/>
        <v>0</v>
      </c>
      <c r="F46" s="6">
        <f t="shared" si="17"/>
        <v>6662850</v>
      </c>
      <c r="G46" s="6">
        <f t="shared" si="17"/>
        <v>1712600</v>
      </c>
      <c r="H46" s="6">
        <f t="shared" si="17"/>
        <v>1098314</v>
      </c>
      <c r="I46" s="6">
        <f t="shared" si="17"/>
        <v>1098314</v>
      </c>
      <c r="J46" s="6">
        <f t="shared" si="17"/>
        <v>1098314</v>
      </c>
      <c r="K46" s="6">
        <f t="shared" si="16"/>
        <v>0</v>
      </c>
      <c r="L46" s="6">
        <f>L47+L50+L53</f>
        <v>1169333</v>
      </c>
    </row>
    <row r="47" spans="1:12" s="2" customFormat="1" ht="22.5" x14ac:dyDescent="0.25">
      <c r="A47" s="5" t="s">
        <v>118</v>
      </c>
      <c r="B47" s="5" t="s">
        <v>119</v>
      </c>
      <c r="C47" s="5" t="s">
        <v>120</v>
      </c>
      <c r="D47" s="6">
        <f t="shared" ref="D47:J47" si="18">D48+D49</f>
        <v>0</v>
      </c>
      <c r="E47" s="6">
        <f t="shared" si="18"/>
        <v>0</v>
      </c>
      <c r="F47" s="6">
        <f t="shared" si="18"/>
        <v>2327850</v>
      </c>
      <c r="G47" s="6">
        <f t="shared" si="18"/>
        <v>533650</v>
      </c>
      <c r="H47" s="6">
        <f t="shared" si="18"/>
        <v>461787</v>
      </c>
      <c r="I47" s="6">
        <f t="shared" si="18"/>
        <v>461787</v>
      </c>
      <c r="J47" s="6">
        <f t="shared" si="18"/>
        <v>461787</v>
      </c>
      <c r="K47" s="6">
        <f t="shared" si="16"/>
        <v>0</v>
      </c>
      <c r="L47" s="6">
        <f>L48+L49</f>
        <v>524464</v>
      </c>
    </row>
    <row r="48" spans="1:12" s="2" customFormat="1" ht="22.5" x14ac:dyDescent="0.25">
      <c r="A48" s="5" t="s">
        <v>121</v>
      </c>
      <c r="B48" s="5" t="s">
        <v>122</v>
      </c>
      <c r="C48" s="5" t="s">
        <v>123</v>
      </c>
      <c r="D48" s="6">
        <v>0</v>
      </c>
      <c r="E48" s="6">
        <v>0</v>
      </c>
      <c r="F48" s="6">
        <v>1127850</v>
      </c>
      <c r="G48" s="6">
        <v>263650</v>
      </c>
      <c r="H48" s="6">
        <v>201287</v>
      </c>
      <c r="I48" s="6">
        <v>201287</v>
      </c>
      <c r="J48" s="6">
        <v>201287</v>
      </c>
      <c r="K48" s="6">
        <f t="shared" si="16"/>
        <v>0</v>
      </c>
      <c r="L48" s="6">
        <v>263069</v>
      </c>
    </row>
    <row r="49" spans="1:12" s="2" customFormat="1" x14ac:dyDescent="0.25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1200000</v>
      </c>
      <c r="G49" s="6">
        <v>270000</v>
      </c>
      <c r="H49" s="6">
        <v>260500</v>
      </c>
      <c r="I49" s="6">
        <v>260500</v>
      </c>
      <c r="J49" s="6">
        <v>260500</v>
      </c>
      <c r="K49" s="6">
        <f t="shared" si="16"/>
        <v>0</v>
      </c>
      <c r="L49" s="6">
        <v>261395</v>
      </c>
    </row>
    <row r="50" spans="1:12" s="2" customFormat="1" ht="22.5" x14ac:dyDescent="0.25">
      <c r="A50" s="5" t="s">
        <v>127</v>
      </c>
      <c r="B50" s="5" t="s">
        <v>128</v>
      </c>
      <c r="C50" s="5" t="s">
        <v>129</v>
      </c>
      <c r="D50" s="6">
        <f t="shared" ref="D50:J50" si="19">D51+D52</f>
        <v>0</v>
      </c>
      <c r="E50" s="6">
        <f t="shared" si="19"/>
        <v>0</v>
      </c>
      <c r="F50" s="6">
        <f t="shared" si="19"/>
        <v>2300000</v>
      </c>
      <c r="G50" s="6">
        <f t="shared" si="19"/>
        <v>968950</v>
      </c>
      <c r="H50" s="6">
        <f t="shared" si="19"/>
        <v>490355</v>
      </c>
      <c r="I50" s="6">
        <f t="shared" si="19"/>
        <v>490355</v>
      </c>
      <c r="J50" s="6">
        <f t="shared" si="19"/>
        <v>490355</v>
      </c>
      <c r="K50" s="6">
        <f t="shared" si="16"/>
        <v>0</v>
      </c>
      <c r="L50" s="6">
        <f>L51+L52</f>
        <v>513565</v>
      </c>
    </row>
    <row r="51" spans="1:12" s="2" customFormat="1" x14ac:dyDescent="0.25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1850000</v>
      </c>
      <c r="G51" s="6">
        <v>908950</v>
      </c>
      <c r="H51" s="6">
        <v>485000</v>
      </c>
      <c r="I51" s="6">
        <v>485000</v>
      </c>
      <c r="J51" s="6">
        <v>485000</v>
      </c>
      <c r="K51" s="6">
        <f t="shared" si="16"/>
        <v>0</v>
      </c>
      <c r="L51" s="6">
        <v>485000</v>
      </c>
    </row>
    <row r="52" spans="1:12" s="2" customFormat="1" ht="22.5" x14ac:dyDescent="0.25">
      <c r="A52" s="5" t="s">
        <v>133</v>
      </c>
      <c r="B52" s="5" t="s">
        <v>134</v>
      </c>
      <c r="C52" s="5" t="s">
        <v>135</v>
      </c>
      <c r="D52" s="6">
        <v>0</v>
      </c>
      <c r="E52" s="6">
        <v>0</v>
      </c>
      <c r="F52" s="6">
        <v>450000</v>
      </c>
      <c r="G52" s="6">
        <v>60000</v>
      </c>
      <c r="H52" s="6">
        <v>5355</v>
      </c>
      <c r="I52" s="6">
        <v>5355</v>
      </c>
      <c r="J52" s="6">
        <v>5355</v>
      </c>
      <c r="K52" s="6">
        <f t="shared" si="16"/>
        <v>0</v>
      </c>
      <c r="L52" s="6">
        <v>28565</v>
      </c>
    </row>
    <row r="53" spans="1:12" s="2" customFormat="1" ht="22.5" x14ac:dyDescent="0.25">
      <c r="A53" s="5" t="s">
        <v>136</v>
      </c>
      <c r="B53" s="5" t="s">
        <v>137</v>
      </c>
      <c r="C53" s="5" t="s">
        <v>138</v>
      </c>
      <c r="D53" s="6">
        <v>0</v>
      </c>
      <c r="E53" s="6">
        <v>0</v>
      </c>
      <c r="F53" s="6">
        <v>2035000</v>
      </c>
      <c r="G53" s="6">
        <v>210000</v>
      </c>
      <c r="H53" s="6">
        <v>146172</v>
      </c>
      <c r="I53" s="6">
        <v>146172</v>
      </c>
      <c r="J53" s="6">
        <v>146172</v>
      </c>
      <c r="K53" s="6">
        <f t="shared" si="16"/>
        <v>0</v>
      </c>
      <c r="L53" s="6">
        <v>131304</v>
      </c>
    </row>
    <row r="54" spans="1:12" s="2" customFormat="1" ht="33" x14ac:dyDescent="0.25">
      <c r="A54" s="5" t="s">
        <v>139</v>
      </c>
      <c r="B54" s="5" t="s">
        <v>140</v>
      </c>
      <c r="C54" s="5" t="s">
        <v>141</v>
      </c>
      <c r="D54" s="6">
        <f t="shared" ref="D54:J54" si="20">+D55+D57+D58+D60</f>
        <v>0</v>
      </c>
      <c r="E54" s="6">
        <f t="shared" si="20"/>
        <v>0</v>
      </c>
      <c r="F54" s="6">
        <f t="shared" si="20"/>
        <v>9993870</v>
      </c>
      <c r="G54" s="6">
        <f t="shared" si="20"/>
        <v>2158200</v>
      </c>
      <c r="H54" s="6">
        <f t="shared" si="20"/>
        <v>4490012</v>
      </c>
      <c r="I54" s="6">
        <f t="shared" si="20"/>
        <v>4490012</v>
      </c>
      <c r="J54" s="6">
        <f t="shared" si="20"/>
        <v>1973701</v>
      </c>
      <c r="K54" s="6">
        <f t="shared" si="16"/>
        <v>2516311</v>
      </c>
      <c r="L54" s="6">
        <f>+L55+L57+L58+L60</f>
        <v>2012599</v>
      </c>
    </row>
    <row r="55" spans="1:12" s="2" customFormat="1" ht="22.5" x14ac:dyDescent="0.25">
      <c r="A55" s="5" t="s">
        <v>142</v>
      </c>
      <c r="B55" s="5" t="s">
        <v>143</v>
      </c>
      <c r="C55" s="5" t="s">
        <v>144</v>
      </c>
      <c r="D55" s="6">
        <f t="shared" ref="D55:J55" si="21">D56</f>
        <v>0</v>
      </c>
      <c r="E55" s="6">
        <f t="shared" si="21"/>
        <v>0</v>
      </c>
      <c r="F55" s="6">
        <f t="shared" si="21"/>
        <v>7268000</v>
      </c>
      <c r="G55" s="6">
        <f t="shared" si="21"/>
        <v>1883000</v>
      </c>
      <c r="H55" s="6">
        <f t="shared" si="21"/>
        <v>4335240</v>
      </c>
      <c r="I55" s="6">
        <f t="shared" si="21"/>
        <v>4335240</v>
      </c>
      <c r="J55" s="6">
        <f t="shared" si="21"/>
        <v>1821929</v>
      </c>
      <c r="K55" s="6">
        <f t="shared" si="16"/>
        <v>2513311</v>
      </c>
      <c r="L55" s="6">
        <f>L56</f>
        <v>1855208</v>
      </c>
    </row>
    <row r="56" spans="1:12" s="2" customFormat="1" x14ac:dyDescent="0.25">
      <c r="A56" s="5" t="s">
        <v>145</v>
      </c>
      <c r="B56" s="5" t="s">
        <v>146</v>
      </c>
      <c r="C56" s="5" t="s">
        <v>147</v>
      </c>
      <c r="D56" s="6">
        <v>0</v>
      </c>
      <c r="E56" s="6">
        <v>0</v>
      </c>
      <c r="F56" s="6">
        <v>7268000</v>
      </c>
      <c r="G56" s="6">
        <v>1883000</v>
      </c>
      <c r="H56" s="6">
        <v>4335240</v>
      </c>
      <c r="I56" s="6">
        <v>4335240</v>
      </c>
      <c r="J56" s="6">
        <v>1821929</v>
      </c>
      <c r="K56" s="6">
        <f t="shared" si="16"/>
        <v>2513311</v>
      </c>
      <c r="L56" s="6">
        <v>1855208</v>
      </c>
    </row>
    <row r="57" spans="1:12" s="2" customFormat="1" x14ac:dyDescent="0.25">
      <c r="A57" s="5" t="s">
        <v>148</v>
      </c>
      <c r="B57" s="5" t="s">
        <v>149</v>
      </c>
      <c r="C57" s="5" t="s">
        <v>150</v>
      </c>
      <c r="D57" s="6">
        <v>0</v>
      </c>
      <c r="E57" s="6">
        <v>0</v>
      </c>
      <c r="F57" s="6">
        <v>1973870</v>
      </c>
      <c r="G57" s="6">
        <v>50000</v>
      </c>
      <c r="H57" s="6">
        <v>3000</v>
      </c>
      <c r="I57" s="6">
        <v>3000</v>
      </c>
      <c r="J57" s="6">
        <v>3000</v>
      </c>
      <c r="K57" s="6">
        <f t="shared" si="16"/>
        <v>0</v>
      </c>
      <c r="L57" s="6">
        <v>0</v>
      </c>
    </row>
    <row r="58" spans="1:12" s="2" customFormat="1" ht="22.5" x14ac:dyDescent="0.25">
      <c r="A58" s="5" t="s">
        <v>151</v>
      </c>
      <c r="B58" s="5" t="s">
        <v>152</v>
      </c>
      <c r="C58" s="5" t="s">
        <v>153</v>
      </c>
      <c r="D58" s="6">
        <f t="shared" ref="D58:J58" si="22">D59</f>
        <v>0</v>
      </c>
      <c r="E58" s="6">
        <f t="shared" si="22"/>
        <v>0</v>
      </c>
      <c r="F58" s="6">
        <f t="shared" si="22"/>
        <v>530000</v>
      </c>
      <c r="G58" s="6">
        <f t="shared" si="22"/>
        <v>100000</v>
      </c>
      <c r="H58" s="6">
        <f t="shared" si="22"/>
        <v>33612</v>
      </c>
      <c r="I58" s="6">
        <f t="shared" si="22"/>
        <v>33612</v>
      </c>
      <c r="J58" s="6">
        <f t="shared" si="22"/>
        <v>33612</v>
      </c>
      <c r="K58" s="6">
        <f t="shared" si="16"/>
        <v>0</v>
      </c>
      <c r="L58" s="6">
        <f>L59</f>
        <v>33612</v>
      </c>
    </row>
    <row r="59" spans="1:12" s="2" customFormat="1" x14ac:dyDescent="0.25">
      <c r="A59" s="5" t="s">
        <v>154</v>
      </c>
      <c r="B59" s="5" t="s">
        <v>155</v>
      </c>
      <c r="C59" s="5" t="s">
        <v>156</v>
      </c>
      <c r="D59" s="6">
        <v>0</v>
      </c>
      <c r="E59" s="6">
        <v>0</v>
      </c>
      <c r="F59" s="6">
        <v>530000</v>
      </c>
      <c r="G59" s="6">
        <v>100000</v>
      </c>
      <c r="H59" s="6">
        <v>33612</v>
      </c>
      <c r="I59" s="6">
        <v>33612</v>
      </c>
      <c r="J59" s="6">
        <v>33612</v>
      </c>
      <c r="K59" s="6">
        <f t="shared" si="16"/>
        <v>0</v>
      </c>
      <c r="L59" s="6">
        <v>33612</v>
      </c>
    </row>
    <row r="60" spans="1:12" s="2" customFormat="1" ht="22.5" x14ac:dyDescent="0.25">
      <c r="A60" s="5" t="s">
        <v>157</v>
      </c>
      <c r="B60" s="5" t="s">
        <v>158</v>
      </c>
      <c r="C60" s="5" t="s">
        <v>159</v>
      </c>
      <c r="D60" s="6">
        <f t="shared" ref="D60:J60" si="23">D61</f>
        <v>0</v>
      </c>
      <c r="E60" s="6">
        <f t="shared" si="23"/>
        <v>0</v>
      </c>
      <c r="F60" s="6">
        <f t="shared" si="23"/>
        <v>222000</v>
      </c>
      <c r="G60" s="6">
        <f t="shared" si="23"/>
        <v>125200</v>
      </c>
      <c r="H60" s="6">
        <f t="shared" si="23"/>
        <v>118160</v>
      </c>
      <c r="I60" s="6">
        <f t="shared" si="23"/>
        <v>118160</v>
      </c>
      <c r="J60" s="6">
        <f t="shared" si="23"/>
        <v>115160</v>
      </c>
      <c r="K60" s="6">
        <f t="shared" si="16"/>
        <v>3000</v>
      </c>
      <c r="L60" s="6">
        <f>L61</f>
        <v>123779</v>
      </c>
    </row>
    <row r="61" spans="1:12" s="2" customFormat="1" x14ac:dyDescent="0.25">
      <c r="A61" s="5" t="s">
        <v>160</v>
      </c>
      <c r="B61" s="5" t="s">
        <v>161</v>
      </c>
      <c r="C61" s="5" t="s">
        <v>162</v>
      </c>
      <c r="D61" s="6">
        <v>0</v>
      </c>
      <c r="E61" s="6">
        <v>0</v>
      </c>
      <c r="F61" s="6">
        <v>222000</v>
      </c>
      <c r="G61" s="6">
        <v>125200</v>
      </c>
      <c r="H61" s="6">
        <v>118160</v>
      </c>
      <c r="I61" s="6">
        <v>118160</v>
      </c>
      <c r="J61" s="6">
        <v>115160</v>
      </c>
      <c r="K61" s="6">
        <f t="shared" si="16"/>
        <v>3000</v>
      </c>
      <c r="L61" s="6">
        <v>123779</v>
      </c>
    </row>
    <row r="62" spans="1:12" s="2" customFormat="1" ht="33" x14ac:dyDescent="0.25">
      <c r="A62" s="5" t="s">
        <v>163</v>
      </c>
      <c r="B62" s="5" t="s">
        <v>164</v>
      </c>
      <c r="C62" s="5" t="s">
        <v>165</v>
      </c>
      <c r="D62" s="6">
        <f t="shared" ref="D62:J62" si="24">D63+D71</f>
        <v>0</v>
      </c>
      <c r="E62" s="6">
        <f t="shared" si="24"/>
        <v>0</v>
      </c>
      <c r="F62" s="6">
        <f t="shared" si="24"/>
        <v>63499310</v>
      </c>
      <c r="G62" s="6">
        <f t="shared" si="24"/>
        <v>12337680</v>
      </c>
      <c r="H62" s="6">
        <f t="shared" si="24"/>
        <v>9448476</v>
      </c>
      <c r="I62" s="6">
        <f t="shared" si="24"/>
        <v>9448476</v>
      </c>
      <c r="J62" s="6">
        <f t="shared" si="24"/>
        <v>4813835</v>
      </c>
      <c r="K62" s="6">
        <f t="shared" si="16"/>
        <v>4634641</v>
      </c>
      <c r="L62" s="6">
        <f>L63+L71</f>
        <v>1606351</v>
      </c>
    </row>
    <row r="63" spans="1:12" s="2" customFormat="1" ht="22.5" x14ac:dyDescent="0.25">
      <c r="A63" s="5" t="s">
        <v>166</v>
      </c>
      <c r="B63" s="5" t="s">
        <v>167</v>
      </c>
      <c r="C63" s="5" t="s">
        <v>168</v>
      </c>
      <c r="D63" s="6">
        <f t="shared" ref="D63:J63" si="25">D64+D66+D69+D70</f>
        <v>0</v>
      </c>
      <c r="E63" s="6">
        <f t="shared" si="25"/>
        <v>0</v>
      </c>
      <c r="F63" s="6">
        <f t="shared" si="25"/>
        <v>47013460</v>
      </c>
      <c r="G63" s="6">
        <f t="shared" si="25"/>
        <v>8133650</v>
      </c>
      <c r="H63" s="6">
        <f t="shared" si="25"/>
        <v>6767601</v>
      </c>
      <c r="I63" s="6">
        <f t="shared" si="25"/>
        <v>6767601</v>
      </c>
      <c r="J63" s="6">
        <f t="shared" si="25"/>
        <v>3727382</v>
      </c>
      <c r="K63" s="6">
        <f t="shared" si="16"/>
        <v>3040219</v>
      </c>
      <c r="L63" s="6">
        <f>L64+L66+L69+L70</f>
        <v>724249</v>
      </c>
    </row>
    <row r="64" spans="1:12" s="2" customFormat="1" x14ac:dyDescent="0.25">
      <c r="A64" s="5" t="s">
        <v>169</v>
      </c>
      <c r="B64" s="5" t="s">
        <v>170</v>
      </c>
      <c r="C64" s="5" t="s">
        <v>171</v>
      </c>
      <c r="D64" s="6">
        <f t="shared" ref="D64:J64" si="26">D65</f>
        <v>0</v>
      </c>
      <c r="E64" s="6">
        <f t="shared" si="26"/>
        <v>0</v>
      </c>
      <c r="F64" s="6">
        <f t="shared" si="26"/>
        <v>1712790</v>
      </c>
      <c r="G64" s="6">
        <f t="shared" si="26"/>
        <v>476630</v>
      </c>
      <c r="H64" s="6">
        <f t="shared" si="26"/>
        <v>0</v>
      </c>
      <c r="I64" s="6">
        <f t="shared" si="26"/>
        <v>0</v>
      </c>
      <c r="J64" s="6">
        <f t="shared" si="26"/>
        <v>0</v>
      </c>
      <c r="K64" s="6">
        <f t="shared" si="16"/>
        <v>0</v>
      </c>
      <c r="L64" s="6">
        <f>L65</f>
        <v>77472</v>
      </c>
    </row>
    <row r="65" spans="1:12" s="2" customFormat="1" x14ac:dyDescent="0.25">
      <c r="A65" s="5" t="s">
        <v>172</v>
      </c>
      <c r="B65" s="5" t="s">
        <v>173</v>
      </c>
      <c r="C65" s="5" t="s">
        <v>174</v>
      </c>
      <c r="D65" s="6">
        <v>0</v>
      </c>
      <c r="E65" s="6">
        <v>0</v>
      </c>
      <c r="F65" s="6">
        <v>1712790</v>
      </c>
      <c r="G65" s="6">
        <v>476630</v>
      </c>
      <c r="H65" s="6">
        <v>0</v>
      </c>
      <c r="I65" s="6">
        <v>0</v>
      </c>
      <c r="J65" s="6">
        <v>0</v>
      </c>
      <c r="K65" s="6">
        <f t="shared" si="16"/>
        <v>0</v>
      </c>
      <c r="L65" s="6">
        <v>77472</v>
      </c>
    </row>
    <row r="66" spans="1:12" s="2" customFormat="1" ht="22.5" x14ac:dyDescent="0.25">
      <c r="A66" s="5" t="s">
        <v>175</v>
      </c>
      <c r="B66" s="5" t="s">
        <v>176</v>
      </c>
      <c r="C66" s="5" t="s">
        <v>177</v>
      </c>
      <c r="D66" s="6">
        <f t="shared" ref="D66:J66" si="27">D67+D68</f>
        <v>0</v>
      </c>
      <c r="E66" s="6">
        <f t="shared" si="27"/>
        <v>0</v>
      </c>
      <c r="F66" s="6">
        <f t="shared" si="27"/>
        <v>7197600</v>
      </c>
      <c r="G66" s="6">
        <f t="shared" si="27"/>
        <v>150000</v>
      </c>
      <c r="H66" s="6">
        <f t="shared" si="27"/>
        <v>0</v>
      </c>
      <c r="I66" s="6">
        <f t="shared" si="27"/>
        <v>0</v>
      </c>
      <c r="J66" s="6">
        <f t="shared" si="27"/>
        <v>0</v>
      </c>
      <c r="K66" s="6">
        <f t="shared" si="16"/>
        <v>0</v>
      </c>
      <c r="L66" s="6">
        <f>L67+L68</f>
        <v>0</v>
      </c>
    </row>
    <row r="67" spans="1:12" s="2" customFormat="1" x14ac:dyDescent="0.25">
      <c r="A67" s="5" t="s">
        <v>178</v>
      </c>
      <c r="B67" s="5" t="s">
        <v>179</v>
      </c>
      <c r="C67" s="5" t="s">
        <v>180</v>
      </c>
      <c r="D67" s="6">
        <v>0</v>
      </c>
      <c r="E67" s="6">
        <v>0</v>
      </c>
      <c r="F67" s="6">
        <v>6997600</v>
      </c>
      <c r="G67" s="6">
        <v>50000</v>
      </c>
      <c r="H67" s="6">
        <v>0</v>
      </c>
      <c r="I67" s="6">
        <v>0</v>
      </c>
      <c r="J67" s="6">
        <v>0</v>
      </c>
      <c r="K67" s="6">
        <f t="shared" si="16"/>
        <v>0</v>
      </c>
      <c r="L67" s="6">
        <v>0</v>
      </c>
    </row>
    <row r="68" spans="1:12" s="2" customFormat="1" x14ac:dyDescent="0.25">
      <c r="A68" s="5" t="s">
        <v>181</v>
      </c>
      <c r="B68" s="5" t="s">
        <v>182</v>
      </c>
      <c r="C68" s="5" t="s">
        <v>183</v>
      </c>
      <c r="D68" s="6">
        <v>0</v>
      </c>
      <c r="E68" s="6">
        <v>0</v>
      </c>
      <c r="F68" s="6">
        <v>200000</v>
      </c>
      <c r="G68" s="6">
        <v>100000</v>
      </c>
      <c r="H68" s="6">
        <v>0</v>
      </c>
      <c r="I68" s="6">
        <v>0</v>
      </c>
      <c r="J68" s="6">
        <v>0</v>
      </c>
      <c r="K68" s="6">
        <f t="shared" si="16"/>
        <v>0</v>
      </c>
      <c r="L68" s="6">
        <v>0</v>
      </c>
    </row>
    <row r="69" spans="1:12" s="2" customFormat="1" x14ac:dyDescent="0.25">
      <c r="A69" s="5" t="s">
        <v>184</v>
      </c>
      <c r="B69" s="5" t="s">
        <v>185</v>
      </c>
      <c r="C69" s="5" t="s">
        <v>186</v>
      </c>
      <c r="D69" s="6">
        <v>0</v>
      </c>
      <c r="E69" s="6">
        <v>0</v>
      </c>
      <c r="F69" s="6">
        <v>13465700</v>
      </c>
      <c r="G69" s="6">
        <v>999100</v>
      </c>
      <c r="H69" s="6">
        <v>601364</v>
      </c>
      <c r="I69" s="6">
        <v>601364</v>
      </c>
      <c r="J69" s="6">
        <v>601364</v>
      </c>
      <c r="K69" s="6">
        <f t="shared" si="16"/>
        <v>0</v>
      </c>
      <c r="L69" s="6">
        <v>597529</v>
      </c>
    </row>
    <row r="70" spans="1:12" s="2" customFormat="1" ht="22.5" x14ac:dyDescent="0.25">
      <c r="A70" s="5" t="s">
        <v>187</v>
      </c>
      <c r="B70" s="5" t="s">
        <v>188</v>
      </c>
      <c r="C70" s="5" t="s">
        <v>189</v>
      </c>
      <c r="D70" s="6">
        <v>0</v>
      </c>
      <c r="E70" s="6">
        <v>0</v>
      </c>
      <c r="F70" s="6">
        <v>24637370</v>
      </c>
      <c r="G70" s="6">
        <v>6507920</v>
      </c>
      <c r="H70" s="6">
        <v>6166237</v>
      </c>
      <c r="I70" s="6">
        <v>6166237</v>
      </c>
      <c r="J70" s="6">
        <v>3126018</v>
      </c>
      <c r="K70" s="6">
        <f t="shared" si="16"/>
        <v>3040219</v>
      </c>
      <c r="L70" s="6">
        <v>49248</v>
      </c>
    </row>
    <row r="71" spans="1:12" s="2" customFormat="1" ht="22.5" x14ac:dyDescent="0.25">
      <c r="A71" s="5" t="s">
        <v>190</v>
      </c>
      <c r="B71" s="5" t="s">
        <v>191</v>
      </c>
      <c r="C71" s="5" t="s">
        <v>192</v>
      </c>
      <c r="D71" s="6">
        <f t="shared" ref="D71:J71" si="28">+D72+D75</f>
        <v>0</v>
      </c>
      <c r="E71" s="6">
        <f t="shared" si="28"/>
        <v>0</v>
      </c>
      <c r="F71" s="6">
        <f t="shared" si="28"/>
        <v>16485850</v>
      </c>
      <c r="G71" s="6">
        <f t="shared" si="28"/>
        <v>4204030</v>
      </c>
      <c r="H71" s="6">
        <f t="shared" si="28"/>
        <v>2680875</v>
      </c>
      <c r="I71" s="6">
        <f t="shared" si="28"/>
        <v>2680875</v>
      </c>
      <c r="J71" s="6">
        <f t="shared" si="28"/>
        <v>1086453</v>
      </c>
      <c r="K71" s="6">
        <f t="shared" si="16"/>
        <v>1594422</v>
      </c>
      <c r="L71" s="6">
        <f>+L72+L75</f>
        <v>882102</v>
      </c>
    </row>
    <row r="72" spans="1:12" s="2" customFormat="1" ht="22.5" x14ac:dyDescent="0.25">
      <c r="A72" s="5" t="s">
        <v>193</v>
      </c>
      <c r="B72" s="5" t="s">
        <v>194</v>
      </c>
      <c r="C72" s="5" t="s">
        <v>195</v>
      </c>
      <c r="D72" s="6">
        <f t="shared" ref="D72:J72" si="29">D73+D74</f>
        <v>0</v>
      </c>
      <c r="E72" s="6">
        <f t="shared" si="29"/>
        <v>0</v>
      </c>
      <c r="F72" s="6">
        <f t="shared" si="29"/>
        <v>9217250</v>
      </c>
      <c r="G72" s="6">
        <f t="shared" si="29"/>
        <v>3924430</v>
      </c>
      <c r="H72" s="6">
        <f t="shared" si="29"/>
        <v>2520475</v>
      </c>
      <c r="I72" s="6">
        <f t="shared" si="29"/>
        <v>2520475</v>
      </c>
      <c r="J72" s="6">
        <f t="shared" si="29"/>
        <v>926053</v>
      </c>
      <c r="K72" s="6">
        <f t="shared" si="16"/>
        <v>1594422</v>
      </c>
      <c r="L72" s="6">
        <f>L73+L74</f>
        <v>772444</v>
      </c>
    </row>
    <row r="73" spans="1:12" s="2" customFormat="1" ht="22.5" x14ac:dyDescent="0.25">
      <c r="A73" s="5" t="s">
        <v>196</v>
      </c>
      <c r="B73" s="5" t="s">
        <v>197</v>
      </c>
      <c r="C73" s="5" t="s">
        <v>198</v>
      </c>
      <c r="D73" s="6">
        <v>0</v>
      </c>
      <c r="E73" s="6">
        <v>0</v>
      </c>
      <c r="F73" s="6">
        <v>3670000</v>
      </c>
      <c r="G73" s="6">
        <v>1105000</v>
      </c>
      <c r="H73" s="6">
        <v>926053</v>
      </c>
      <c r="I73" s="6">
        <v>926053</v>
      </c>
      <c r="J73" s="6">
        <v>926053</v>
      </c>
      <c r="K73" s="6">
        <f t="shared" si="16"/>
        <v>0</v>
      </c>
      <c r="L73" s="6">
        <v>739226</v>
      </c>
    </row>
    <row r="74" spans="1:12" s="2" customFormat="1" ht="22.5" x14ac:dyDescent="0.25">
      <c r="A74" s="5" t="s">
        <v>199</v>
      </c>
      <c r="B74" s="5" t="s">
        <v>200</v>
      </c>
      <c r="C74" s="5" t="s">
        <v>201</v>
      </c>
      <c r="D74" s="6">
        <v>0</v>
      </c>
      <c r="E74" s="6">
        <v>0</v>
      </c>
      <c r="F74" s="6">
        <v>5547250</v>
      </c>
      <c r="G74" s="6">
        <v>2819430</v>
      </c>
      <c r="H74" s="6">
        <v>1594422</v>
      </c>
      <c r="I74" s="6">
        <v>1594422</v>
      </c>
      <c r="J74" s="6">
        <v>0</v>
      </c>
      <c r="K74" s="6">
        <f t="shared" si="16"/>
        <v>1594422</v>
      </c>
      <c r="L74" s="6">
        <v>33218</v>
      </c>
    </row>
    <row r="75" spans="1:12" s="2" customFormat="1" ht="22.5" x14ac:dyDescent="0.25">
      <c r="A75" s="5" t="s">
        <v>202</v>
      </c>
      <c r="B75" s="5" t="s">
        <v>203</v>
      </c>
      <c r="C75" s="5" t="s">
        <v>204</v>
      </c>
      <c r="D75" s="6">
        <v>0</v>
      </c>
      <c r="E75" s="6">
        <v>0</v>
      </c>
      <c r="F75" s="6">
        <v>7268600</v>
      </c>
      <c r="G75" s="6">
        <v>279600</v>
      </c>
      <c r="H75" s="6">
        <v>160400</v>
      </c>
      <c r="I75" s="6">
        <v>160400</v>
      </c>
      <c r="J75" s="6">
        <v>160400</v>
      </c>
      <c r="K75" s="6">
        <f t="shared" si="16"/>
        <v>0</v>
      </c>
      <c r="L75" s="6">
        <v>109658</v>
      </c>
    </row>
    <row r="76" spans="1:12" s="2" customFormat="1" ht="22.5" x14ac:dyDescent="0.25">
      <c r="A76" s="5" t="s">
        <v>205</v>
      </c>
      <c r="B76" s="5" t="s">
        <v>206</v>
      </c>
      <c r="C76" s="5" t="s">
        <v>207</v>
      </c>
      <c r="D76" s="6">
        <f t="shared" ref="D76:J76" si="30">+D77+D79+D83+D88</f>
        <v>0</v>
      </c>
      <c r="E76" s="6">
        <f t="shared" si="30"/>
        <v>0</v>
      </c>
      <c r="F76" s="6">
        <f t="shared" si="30"/>
        <v>28877030</v>
      </c>
      <c r="G76" s="6">
        <f t="shared" si="30"/>
        <v>21146030</v>
      </c>
      <c r="H76" s="6">
        <f t="shared" si="30"/>
        <v>16693163</v>
      </c>
      <c r="I76" s="6">
        <f t="shared" si="30"/>
        <v>16693163</v>
      </c>
      <c r="J76" s="6">
        <f t="shared" si="30"/>
        <v>16693163</v>
      </c>
      <c r="K76" s="6">
        <f t="shared" si="16"/>
        <v>0</v>
      </c>
      <c r="L76" s="6">
        <f>+L77+L79+L83+L88</f>
        <v>727545</v>
      </c>
    </row>
    <row r="77" spans="1:12" s="2" customFormat="1" ht="22.5" x14ac:dyDescent="0.25">
      <c r="A77" s="5" t="s">
        <v>208</v>
      </c>
      <c r="B77" s="5" t="s">
        <v>209</v>
      </c>
      <c r="C77" s="5" t="s">
        <v>210</v>
      </c>
      <c r="D77" s="6">
        <f t="shared" ref="D77:J77" si="31">+D78</f>
        <v>0</v>
      </c>
      <c r="E77" s="6">
        <f t="shared" si="31"/>
        <v>0</v>
      </c>
      <c r="F77" s="6">
        <f t="shared" si="31"/>
        <v>3400500</v>
      </c>
      <c r="G77" s="6">
        <f t="shared" si="31"/>
        <v>1710500</v>
      </c>
      <c r="H77" s="6">
        <f t="shared" si="31"/>
        <v>1708387</v>
      </c>
      <c r="I77" s="6">
        <f t="shared" si="31"/>
        <v>1708387</v>
      </c>
      <c r="J77" s="6">
        <f t="shared" si="31"/>
        <v>1708387</v>
      </c>
      <c r="K77" s="6">
        <f t="shared" ref="K77:K95" si="32">I77-J77</f>
        <v>0</v>
      </c>
      <c r="L77" s="6">
        <f>+L78</f>
        <v>15789</v>
      </c>
    </row>
    <row r="78" spans="1:12" s="2" customFormat="1" ht="22.5" x14ac:dyDescent="0.25">
      <c r="A78" s="5" t="s">
        <v>211</v>
      </c>
      <c r="B78" s="5" t="s">
        <v>212</v>
      </c>
      <c r="C78" s="5" t="s">
        <v>213</v>
      </c>
      <c r="D78" s="6">
        <v>0</v>
      </c>
      <c r="E78" s="6">
        <v>0</v>
      </c>
      <c r="F78" s="6">
        <v>3400500</v>
      </c>
      <c r="G78" s="6">
        <v>1710500</v>
      </c>
      <c r="H78" s="6">
        <v>1708387</v>
      </c>
      <c r="I78" s="6">
        <v>1708387</v>
      </c>
      <c r="J78" s="6">
        <v>1708387</v>
      </c>
      <c r="K78" s="6">
        <f t="shared" si="32"/>
        <v>0</v>
      </c>
      <c r="L78" s="6">
        <v>15789</v>
      </c>
    </row>
    <row r="79" spans="1:12" s="2" customFormat="1" ht="22.5" x14ac:dyDescent="0.25">
      <c r="A79" s="5" t="s">
        <v>214</v>
      </c>
      <c r="B79" s="5" t="s">
        <v>215</v>
      </c>
      <c r="C79" s="5" t="s">
        <v>216</v>
      </c>
      <c r="D79" s="6">
        <f t="shared" ref="D79:J79" si="33">D80+D82</f>
        <v>0</v>
      </c>
      <c r="E79" s="6">
        <f t="shared" si="33"/>
        <v>0</v>
      </c>
      <c r="F79" s="6">
        <f t="shared" si="33"/>
        <v>967400</v>
      </c>
      <c r="G79" s="6">
        <f t="shared" si="33"/>
        <v>317400</v>
      </c>
      <c r="H79" s="6">
        <f t="shared" si="33"/>
        <v>78864</v>
      </c>
      <c r="I79" s="6">
        <f t="shared" si="33"/>
        <v>78864</v>
      </c>
      <c r="J79" s="6">
        <f t="shared" si="33"/>
        <v>78864</v>
      </c>
      <c r="K79" s="6">
        <f t="shared" si="32"/>
        <v>0</v>
      </c>
      <c r="L79" s="6">
        <f>L80+L82</f>
        <v>12224</v>
      </c>
    </row>
    <row r="80" spans="1:12" s="2" customFormat="1" ht="22.5" x14ac:dyDescent="0.25">
      <c r="A80" s="5" t="s">
        <v>217</v>
      </c>
      <c r="B80" s="5" t="s">
        <v>218</v>
      </c>
      <c r="C80" s="5" t="s">
        <v>219</v>
      </c>
      <c r="D80" s="6">
        <f t="shared" ref="D80:J80" si="34">+D81</f>
        <v>0</v>
      </c>
      <c r="E80" s="6">
        <f t="shared" si="34"/>
        <v>0</v>
      </c>
      <c r="F80" s="6">
        <f t="shared" si="34"/>
        <v>79000</v>
      </c>
      <c r="G80" s="6">
        <f t="shared" si="34"/>
        <v>79000</v>
      </c>
      <c r="H80" s="6">
        <f t="shared" si="34"/>
        <v>78864</v>
      </c>
      <c r="I80" s="6">
        <f t="shared" si="34"/>
        <v>78864</v>
      </c>
      <c r="J80" s="6">
        <f t="shared" si="34"/>
        <v>78864</v>
      </c>
      <c r="K80" s="6">
        <f t="shared" si="32"/>
        <v>0</v>
      </c>
      <c r="L80" s="6">
        <f>+L81</f>
        <v>12224</v>
      </c>
    </row>
    <row r="81" spans="1:12" s="2" customFormat="1" ht="22.5" x14ac:dyDescent="0.25">
      <c r="A81" s="5" t="s">
        <v>220</v>
      </c>
      <c r="B81" s="5" t="s">
        <v>221</v>
      </c>
      <c r="C81" s="5" t="s">
        <v>222</v>
      </c>
      <c r="D81" s="6">
        <v>0</v>
      </c>
      <c r="E81" s="6">
        <v>0</v>
      </c>
      <c r="F81" s="6">
        <v>79000</v>
      </c>
      <c r="G81" s="6">
        <v>79000</v>
      </c>
      <c r="H81" s="6">
        <v>78864</v>
      </c>
      <c r="I81" s="6">
        <v>78864</v>
      </c>
      <c r="J81" s="6">
        <v>78864</v>
      </c>
      <c r="K81" s="6">
        <f t="shared" si="32"/>
        <v>0</v>
      </c>
      <c r="L81" s="6">
        <v>12224</v>
      </c>
    </row>
    <row r="82" spans="1:12" s="2" customFormat="1" ht="22.5" x14ac:dyDescent="0.25">
      <c r="A82" s="5" t="s">
        <v>223</v>
      </c>
      <c r="B82" s="5" t="s">
        <v>224</v>
      </c>
      <c r="C82" s="5" t="s">
        <v>225</v>
      </c>
      <c r="D82" s="6">
        <v>0</v>
      </c>
      <c r="E82" s="6">
        <v>0</v>
      </c>
      <c r="F82" s="6">
        <v>888400</v>
      </c>
      <c r="G82" s="6">
        <v>238400</v>
      </c>
      <c r="H82" s="6">
        <v>0</v>
      </c>
      <c r="I82" s="6">
        <v>0</v>
      </c>
      <c r="J82" s="6">
        <v>0</v>
      </c>
      <c r="K82" s="6">
        <f t="shared" si="32"/>
        <v>0</v>
      </c>
      <c r="L82" s="6">
        <v>0</v>
      </c>
    </row>
    <row r="83" spans="1:12" s="2" customFormat="1" ht="22.5" x14ac:dyDescent="0.25">
      <c r="A83" s="5" t="s">
        <v>226</v>
      </c>
      <c r="B83" s="5" t="s">
        <v>227</v>
      </c>
      <c r="C83" s="5" t="s">
        <v>228</v>
      </c>
      <c r="D83" s="6">
        <f t="shared" ref="D83:J83" si="35">D84</f>
        <v>0</v>
      </c>
      <c r="E83" s="6">
        <f t="shared" si="35"/>
        <v>0</v>
      </c>
      <c r="F83" s="6">
        <f t="shared" si="35"/>
        <v>22476230</v>
      </c>
      <c r="G83" s="6">
        <f t="shared" si="35"/>
        <v>18796230</v>
      </c>
      <c r="H83" s="6">
        <f t="shared" si="35"/>
        <v>14700309</v>
      </c>
      <c r="I83" s="6">
        <f t="shared" si="35"/>
        <v>14700309</v>
      </c>
      <c r="J83" s="6">
        <f t="shared" si="35"/>
        <v>14700309</v>
      </c>
      <c r="K83" s="6">
        <f t="shared" si="32"/>
        <v>0</v>
      </c>
      <c r="L83" s="6">
        <f>L84</f>
        <v>661400</v>
      </c>
    </row>
    <row r="84" spans="1:12" s="2" customFormat="1" ht="22.5" x14ac:dyDescent="0.25">
      <c r="A84" s="5" t="s">
        <v>229</v>
      </c>
      <c r="B84" s="5" t="s">
        <v>230</v>
      </c>
      <c r="C84" s="5" t="s">
        <v>231</v>
      </c>
      <c r="D84" s="6">
        <f t="shared" ref="D84:J84" si="36">D85+D86+D87</f>
        <v>0</v>
      </c>
      <c r="E84" s="6">
        <f t="shared" si="36"/>
        <v>0</v>
      </c>
      <c r="F84" s="6">
        <f t="shared" si="36"/>
        <v>22476230</v>
      </c>
      <c r="G84" s="6">
        <f t="shared" si="36"/>
        <v>18796230</v>
      </c>
      <c r="H84" s="6">
        <f t="shared" si="36"/>
        <v>14700309</v>
      </c>
      <c r="I84" s="6">
        <f t="shared" si="36"/>
        <v>14700309</v>
      </c>
      <c r="J84" s="6">
        <f t="shared" si="36"/>
        <v>14700309</v>
      </c>
      <c r="K84" s="6">
        <f t="shared" si="32"/>
        <v>0</v>
      </c>
      <c r="L84" s="6">
        <f>L85+L86+L87</f>
        <v>661400</v>
      </c>
    </row>
    <row r="85" spans="1:12" s="2" customFormat="1" ht="22.5" x14ac:dyDescent="0.25">
      <c r="A85" s="5" t="s">
        <v>232</v>
      </c>
      <c r="B85" s="5" t="s">
        <v>233</v>
      </c>
      <c r="C85" s="5" t="s">
        <v>234</v>
      </c>
      <c r="D85" s="6">
        <v>0</v>
      </c>
      <c r="E85" s="6">
        <v>0</v>
      </c>
      <c r="F85" s="6">
        <v>449000</v>
      </c>
      <c r="G85" s="6">
        <v>249000</v>
      </c>
      <c r="H85" s="6">
        <v>0</v>
      </c>
      <c r="I85" s="6">
        <v>0</v>
      </c>
      <c r="J85" s="6">
        <v>0</v>
      </c>
      <c r="K85" s="6">
        <f t="shared" si="32"/>
        <v>0</v>
      </c>
      <c r="L85" s="6">
        <v>0</v>
      </c>
    </row>
    <row r="86" spans="1:12" s="2" customFormat="1" ht="22.5" x14ac:dyDescent="0.25">
      <c r="A86" s="5" t="s">
        <v>235</v>
      </c>
      <c r="B86" s="5" t="s">
        <v>236</v>
      </c>
      <c r="C86" s="5" t="s">
        <v>237</v>
      </c>
      <c r="D86" s="6">
        <v>0</v>
      </c>
      <c r="E86" s="6">
        <v>0</v>
      </c>
      <c r="F86" s="6">
        <v>13947230</v>
      </c>
      <c r="G86" s="6">
        <v>13947230</v>
      </c>
      <c r="H86" s="6">
        <v>11166123</v>
      </c>
      <c r="I86" s="6">
        <v>11166123</v>
      </c>
      <c r="J86" s="6">
        <v>11166123</v>
      </c>
      <c r="K86" s="6">
        <f t="shared" si="32"/>
        <v>0</v>
      </c>
      <c r="L86" s="6">
        <v>559071</v>
      </c>
    </row>
    <row r="87" spans="1:12" s="2" customFormat="1" ht="22.5" x14ac:dyDescent="0.25">
      <c r="A87" s="5" t="s">
        <v>238</v>
      </c>
      <c r="B87" s="5" t="s">
        <v>239</v>
      </c>
      <c r="C87" s="5" t="s">
        <v>240</v>
      </c>
      <c r="D87" s="6">
        <v>0</v>
      </c>
      <c r="E87" s="6">
        <v>0</v>
      </c>
      <c r="F87" s="6">
        <v>8080000</v>
      </c>
      <c r="G87" s="6">
        <v>4600000</v>
      </c>
      <c r="H87" s="6">
        <v>3534186</v>
      </c>
      <c r="I87" s="6">
        <v>3534186</v>
      </c>
      <c r="J87" s="6">
        <v>3534186</v>
      </c>
      <c r="K87" s="6">
        <f t="shared" si="32"/>
        <v>0</v>
      </c>
      <c r="L87" s="6">
        <v>102329</v>
      </c>
    </row>
    <row r="88" spans="1:12" s="2" customFormat="1" ht="22.5" x14ac:dyDescent="0.25">
      <c r="A88" s="5" t="s">
        <v>241</v>
      </c>
      <c r="B88" s="5" t="s">
        <v>242</v>
      </c>
      <c r="C88" s="5" t="s">
        <v>243</v>
      </c>
      <c r="D88" s="6">
        <f t="shared" ref="D88:J88" si="37">+D89</f>
        <v>0</v>
      </c>
      <c r="E88" s="6">
        <f t="shared" si="37"/>
        <v>0</v>
      </c>
      <c r="F88" s="6">
        <f t="shared" si="37"/>
        <v>2032900</v>
      </c>
      <c r="G88" s="6">
        <f t="shared" si="37"/>
        <v>321900</v>
      </c>
      <c r="H88" s="6">
        <f t="shared" si="37"/>
        <v>205603</v>
      </c>
      <c r="I88" s="6">
        <f t="shared" si="37"/>
        <v>205603</v>
      </c>
      <c r="J88" s="6">
        <f t="shared" si="37"/>
        <v>205603</v>
      </c>
      <c r="K88" s="6">
        <f t="shared" si="32"/>
        <v>0</v>
      </c>
      <c r="L88" s="6">
        <f>+L89</f>
        <v>38132</v>
      </c>
    </row>
    <row r="89" spans="1:12" s="2" customFormat="1" ht="22.5" x14ac:dyDescent="0.25">
      <c r="A89" s="5" t="s">
        <v>244</v>
      </c>
      <c r="B89" s="5" t="s">
        <v>245</v>
      </c>
      <c r="C89" s="5" t="s">
        <v>246</v>
      </c>
      <c r="D89" s="6">
        <v>0</v>
      </c>
      <c r="E89" s="6">
        <v>0</v>
      </c>
      <c r="F89" s="6">
        <v>2032900</v>
      </c>
      <c r="G89" s="6">
        <v>321900</v>
      </c>
      <c r="H89" s="6">
        <v>205603</v>
      </c>
      <c r="I89" s="6">
        <v>205603</v>
      </c>
      <c r="J89" s="6">
        <v>205603</v>
      </c>
      <c r="K89" s="6">
        <f t="shared" si="32"/>
        <v>0</v>
      </c>
      <c r="L89" s="6">
        <v>38132</v>
      </c>
    </row>
    <row r="90" spans="1:12" s="2" customFormat="1" ht="22.5" x14ac:dyDescent="0.25">
      <c r="A90" s="5" t="s">
        <v>247</v>
      </c>
      <c r="B90" s="5" t="s">
        <v>248</v>
      </c>
      <c r="C90" s="5" t="s">
        <v>249</v>
      </c>
      <c r="D90" s="6">
        <v>0</v>
      </c>
      <c r="E90" s="6">
        <v>0</v>
      </c>
      <c r="F90" s="6">
        <v>-2200000</v>
      </c>
      <c r="G90" s="6">
        <v>-2200000</v>
      </c>
      <c r="H90" s="6">
        <v>0</v>
      </c>
      <c r="I90" s="6">
        <v>0</v>
      </c>
      <c r="J90" s="6">
        <v>9061004</v>
      </c>
      <c r="K90" s="6">
        <f t="shared" si="32"/>
        <v>-9061004</v>
      </c>
      <c r="L90" s="6">
        <v>0</v>
      </c>
    </row>
    <row r="91" spans="1:12" s="2" customFormat="1" ht="22.5" x14ac:dyDescent="0.25">
      <c r="A91" s="5" t="s">
        <v>250</v>
      </c>
      <c r="B91" s="5" t="s">
        <v>251</v>
      </c>
      <c r="C91" s="5" t="s">
        <v>252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9061004</v>
      </c>
      <c r="K91" s="6">
        <f t="shared" si="32"/>
        <v>-9061004</v>
      </c>
      <c r="L91" s="6">
        <v>0</v>
      </c>
    </row>
    <row r="92" spans="1:12" s="2" customFormat="1" ht="22.5" x14ac:dyDescent="0.25">
      <c r="A92" s="5" t="s">
        <v>253</v>
      </c>
      <c r="B92" s="5" t="s">
        <v>254</v>
      </c>
      <c r="C92" s="5" t="s">
        <v>255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3309122</v>
      </c>
      <c r="K92" s="6">
        <f t="shared" si="32"/>
        <v>-3309122</v>
      </c>
      <c r="L92" s="6">
        <v>0</v>
      </c>
    </row>
    <row r="93" spans="1:12" s="2" customFormat="1" ht="22.5" x14ac:dyDescent="0.25">
      <c r="A93" s="5" t="s">
        <v>256</v>
      </c>
      <c r="B93" s="5" t="s">
        <v>257</v>
      </c>
      <c r="C93" s="5" t="s">
        <v>258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5751882</v>
      </c>
      <c r="K93" s="6">
        <f t="shared" si="32"/>
        <v>-5751882</v>
      </c>
      <c r="L93" s="6">
        <v>0</v>
      </c>
    </row>
    <row r="94" spans="1:12" s="2" customFormat="1" ht="22.5" x14ac:dyDescent="0.25">
      <c r="A94" s="5" t="s">
        <v>259</v>
      </c>
      <c r="B94" s="5" t="s">
        <v>260</v>
      </c>
      <c r="C94" s="5" t="s">
        <v>261</v>
      </c>
      <c r="D94" s="6">
        <v>0</v>
      </c>
      <c r="E94" s="6">
        <v>0</v>
      </c>
      <c r="F94" s="6">
        <v>-2200000</v>
      </c>
      <c r="G94" s="6">
        <v>-2200000</v>
      </c>
      <c r="H94" s="6">
        <v>0</v>
      </c>
      <c r="I94" s="6">
        <v>0</v>
      </c>
      <c r="J94" s="6">
        <v>0</v>
      </c>
      <c r="K94" s="6">
        <f t="shared" si="32"/>
        <v>0</v>
      </c>
      <c r="L94" s="6">
        <v>0</v>
      </c>
    </row>
    <row r="95" spans="1:12" s="2" customFormat="1" ht="22.5" x14ac:dyDescent="0.25">
      <c r="A95" s="5" t="s">
        <v>262</v>
      </c>
      <c r="B95" s="5" t="s">
        <v>263</v>
      </c>
      <c r="C95" s="5" t="s">
        <v>264</v>
      </c>
      <c r="D95" s="6">
        <v>0</v>
      </c>
      <c r="E95" s="6">
        <v>0</v>
      </c>
      <c r="F95" s="6">
        <v>-2200000</v>
      </c>
      <c r="G95" s="6">
        <v>-2200000</v>
      </c>
      <c r="H95" s="6">
        <v>0</v>
      </c>
      <c r="I95" s="6">
        <v>0</v>
      </c>
      <c r="J95" s="6">
        <v>0</v>
      </c>
      <c r="K95" s="6">
        <f t="shared" si="32"/>
        <v>0</v>
      </c>
      <c r="L95" s="6">
        <v>0</v>
      </c>
    </row>
    <row r="96" spans="1:12" s="2" customFormat="1" x14ac:dyDescent="0.25">
      <c r="A96" s="3"/>
      <c r="B96" s="3"/>
      <c r="C96" s="3"/>
      <c r="D96" s="4"/>
      <c r="E96" s="4"/>
      <c r="F96" s="4"/>
      <c r="G96" s="4"/>
      <c r="H96" s="4"/>
      <c r="I96" s="4"/>
      <c r="J96" s="4"/>
      <c r="K96" s="4"/>
      <c r="L96" s="4"/>
    </row>
    <row r="98" spans="2:10" x14ac:dyDescent="0.25">
      <c r="B98" s="15" t="s">
        <v>467</v>
      </c>
      <c r="C98" s="15"/>
      <c r="D98" s="15"/>
      <c r="E98" s="15"/>
      <c r="F98" s="15"/>
      <c r="G98" s="15"/>
      <c r="H98" s="15"/>
      <c r="I98" s="15"/>
      <c r="J98" s="15"/>
    </row>
    <row r="101" spans="2:10" ht="22.5" x14ac:dyDescent="0.25">
      <c r="B101" s="5" t="s">
        <v>17</v>
      </c>
      <c r="C101" s="5" t="s">
        <v>18</v>
      </c>
      <c r="D101" s="6">
        <v>0</v>
      </c>
      <c r="E101" s="6">
        <v>0</v>
      </c>
      <c r="F101" s="6">
        <v>48656580</v>
      </c>
      <c r="G101" s="6">
        <v>16747870</v>
      </c>
      <c r="H101" s="6">
        <v>25178530</v>
      </c>
      <c r="I101" s="6">
        <v>25178530</v>
      </c>
      <c r="J101" s="6">
        <v>12247750</v>
      </c>
    </row>
    <row r="102" spans="2:10" ht="22.5" x14ac:dyDescent="0.25">
      <c r="B102" s="5" t="s">
        <v>265</v>
      </c>
      <c r="C102" s="5" t="s">
        <v>266</v>
      </c>
      <c r="D102" s="6">
        <v>0</v>
      </c>
      <c r="E102" s="6">
        <v>0</v>
      </c>
      <c r="F102" s="6">
        <v>45048860</v>
      </c>
      <c r="G102" s="6">
        <v>14980150</v>
      </c>
      <c r="H102" s="6">
        <v>23479793</v>
      </c>
      <c r="I102" s="6">
        <v>23479793</v>
      </c>
      <c r="J102" s="6">
        <v>10549013</v>
      </c>
    </row>
    <row r="103" spans="2:10" ht="22.5" x14ac:dyDescent="0.25">
      <c r="B103" s="5" t="s">
        <v>267</v>
      </c>
      <c r="C103" s="5" t="s">
        <v>37</v>
      </c>
      <c r="D103" s="6">
        <v>0</v>
      </c>
      <c r="E103" s="6">
        <v>0</v>
      </c>
      <c r="F103" s="6">
        <v>18355360</v>
      </c>
      <c r="G103" s="6">
        <v>5236200</v>
      </c>
      <c r="H103" s="6">
        <v>17626044</v>
      </c>
      <c r="I103" s="6">
        <v>17626044</v>
      </c>
      <c r="J103" s="6">
        <v>4720689</v>
      </c>
    </row>
    <row r="104" spans="2:10" x14ac:dyDescent="0.25">
      <c r="B104" s="5" t="s">
        <v>268</v>
      </c>
      <c r="C104" s="5" t="s">
        <v>269</v>
      </c>
      <c r="D104" s="6">
        <v>0</v>
      </c>
      <c r="E104" s="6">
        <v>0</v>
      </c>
      <c r="F104" s="6">
        <v>17875060</v>
      </c>
      <c r="G104" s="6">
        <v>5036500</v>
      </c>
      <c r="H104" s="6">
        <v>17162703</v>
      </c>
      <c r="I104" s="6">
        <v>17162703</v>
      </c>
      <c r="J104" s="6">
        <v>4620350</v>
      </c>
    </row>
    <row r="105" spans="2:10" x14ac:dyDescent="0.25">
      <c r="B105" s="5" t="s">
        <v>270</v>
      </c>
      <c r="C105" s="5" t="s">
        <v>271</v>
      </c>
      <c r="D105" s="6">
        <v>0</v>
      </c>
      <c r="E105" s="6">
        <v>0</v>
      </c>
      <c r="F105" s="6">
        <v>16320000</v>
      </c>
      <c r="G105" s="6">
        <v>4458000</v>
      </c>
      <c r="H105" s="6">
        <v>15855063</v>
      </c>
      <c r="I105" s="6">
        <v>15855063</v>
      </c>
      <c r="J105" s="6">
        <v>4220501</v>
      </c>
    </row>
    <row r="106" spans="2:10" x14ac:dyDescent="0.25">
      <c r="B106" s="5" t="s">
        <v>272</v>
      </c>
      <c r="C106" s="5" t="s">
        <v>273</v>
      </c>
      <c r="D106" s="6">
        <v>0</v>
      </c>
      <c r="E106" s="6">
        <v>0</v>
      </c>
      <c r="F106" s="6">
        <v>115000</v>
      </c>
      <c r="G106" s="6">
        <v>35000</v>
      </c>
      <c r="H106" s="6">
        <v>115000</v>
      </c>
      <c r="I106" s="6">
        <v>115000</v>
      </c>
      <c r="J106" s="6">
        <v>24964</v>
      </c>
    </row>
    <row r="107" spans="2:10" x14ac:dyDescent="0.25">
      <c r="B107" s="5" t="s">
        <v>274</v>
      </c>
      <c r="C107" s="5" t="s">
        <v>275</v>
      </c>
      <c r="D107" s="6">
        <v>0</v>
      </c>
      <c r="E107" s="6">
        <v>0</v>
      </c>
      <c r="F107" s="6">
        <v>70000</v>
      </c>
      <c r="G107" s="6">
        <v>20000</v>
      </c>
      <c r="H107" s="6">
        <v>70000</v>
      </c>
      <c r="I107" s="6">
        <v>70000</v>
      </c>
      <c r="J107" s="6">
        <v>17752</v>
      </c>
    </row>
    <row r="108" spans="2:10" ht="22.5" x14ac:dyDescent="0.25">
      <c r="B108" s="5" t="s">
        <v>276</v>
      </c>
      <c r="C108" s="5" t="s">
        <v>277</v>
      </c>
      <c r="D108" s="6">
        <v>0</v>
      </c>
      <c r="E108" s="6">
        <v>0</v>
      </c>
      <c r="F108" s="6">
        <v>250000</v>
      </c>
      <c r="G108" s="6">
        <v>100000</v>
      </c>
      <c r="H108" s="6">
        <v>250000</v>
      </c>
      <c r="I108" s="6">
        <v>250000</v>
      </c>
      <c r="J108" s="6">
        <v>77520</v>
      </c>
    </row>
    <row r="109" spans="2:10" x14ac:dyDescent="0.25">
      <c r="B109" s="5" t="s">
        <v>278</v>
      </c>
      <c r="C109" s="5" t="s">
        <v>279</v>
      </c>
      <c r="D109" s="6">
        <v>0</v>
      </c>
      <c r="E109" s="6">
        <v>0</v>
      </c>
      <c r="F109" s="6">
        <v>10000</v>
      </c>
      <c r="G109" s="6">
        <v>5000</v>
      </c>
      <c r="H109" s="6">
        <v>10000</v>
      </c>
      <c r="I109" s="6">
        <v>10000</v>
      </c>
      <c r="J109" s="6">
        <v>2565</v>
      </c>
    </row>
    <row r="110" spans="2:10" ht="22.5" x14ac:dyDescent="0.25">
      <c r="B110" s="5" t="s">
        <v>280</v>
      </c>
      <c r="C110" s="5" t="s">
        <v>281</v>
      </c>
      <c r="D110" s="6">
        <v>0</v>
      </c>
      <c r="E110" s="6">
        <v>0</v>
      </c>
      <c r="F110" s="6">
        <v>269000</v>
      </c>
      <c r="G110" s="6">
        <v>88000</v>
      </c>
      <c r="H110" s="6">
        <v>54242</v>
      </c>
      <c r="I110" s="6">
        <v>54242</v>
      </c>
      <c r="J110" s="6">
        <v>54242</v>
      </c>
    </row>
    <row r="111" spans="2:10" x14ac:dyDescent="0.25">
      <c r="B111" s="5" t="s">
        <v>282</v>
      </c>
      <c r="C111" s="5" t="s">
        <v>283</v>
      </c>
      <c r="D111" s="6">
        <v>0</v>
      </c>
      <c r="E111" s="6">
        <v>0</v>
      </c>
      <c r="F111" s="6">
        <v>635160</v>
      </c>
      <c r="G111" s="6">
        <v>209500</v>
      </c>
      <c r="H111" s="6">
        <v>611898</v>
      </c>
      <c r="I111" s="6">
        <v>611898</v>
      </c>
      <c r="J111" s="6">
        <v>155087</v>
      </c>
    </row>
    <row r="112" spans="2:10" x14ac:dyDescent="0.25">
      <c r="B112" s="5" t="s">
        <v>284</v>
      </c>
      <c r="C112" s="5" t="s">
        <v>285</v>
      </c>
      <c r="D112" s="6">
        <v>0</v>
      </c>
      <c r="E112" s="6">
        <v>0</v>
      </c>
      <c r="F112" s="6">
        <v>205900</v>
      </c>
      <c r="G112" s="6">
        <v>121000</v>
      </c>
      <c r="H112" s="6">
        <v>196500</v>
      </c>
      <c r="I112" s="6">
        <v>196500</v>
      </c>
      <c r="J112" s="6">
        <v>67719</v>
      </c>
    </row>
    <row r="113" spans="2:10" ht="22.5" x14ac:dyDescent="0.25">
      <c r="B113" s="5" t="s">
        <v>286</v>
      </c>
      <c r="C113" s="5" t="s">
        <v>287</v>
      </c>
      <c r="D113" s="6">
        <v>0</v>
      </c>
      <c r="E113" s="6">
        <v>0</v>
      </c>
      <c r="F113" s="6">
        <v>92800</v>
      </c>
      <c r="G113" s="6">
        <v>87200</v>
      </c>
      <c r="H113" s="6">
        <v>87200</v>
      </c>
      <c r="I113" s="6">
        <v>87200</v>
      </c>
      <c r="J113" s="6">
        <v>0</v>
      </c>
    </row>
    <row r="114" spans="2:10" x14ac:dyDescent="0.25">
      <c r="B114" s="5" t="s">
        <v>288</v>
      </c>
      <c r="C114" s="5" t="s">
        <v>289</v>
      </c>
      <c r="D114" s="6">
        <v>0</v>
      </c>
      <c r="E114" s="6">
        <v>0</v>
      </c>
      <c r="F114" s="6">
        <v>92800</v>
      </c>
      <c r="G114" s="6">
        <v>87200</v>
      </c>
      <c r="H114" s="6">
        <v>87200</v>
      </c>
      <c r="I114" s="6">
        <v>87200</v>
      </c>
      <c r="J114" s="6">
        <v>0</v>
      </c>
    </row>
    <row r="115" spans="2:10" x14ac:dyDescent="0.25">
      <c r="B115" s="5" t="s">
        <v>290</v>
      </c>
      <c r="C115" s="5" t="s">
        <v>291</v>
      </c>
      <c r="D115" s="6">
        <v>0</v>
      </c>
      <c r="E115" s="6">
        <v>0</v>
      </c>
      <c r="F115" s="6">
        <v>387500</v>
      </c>
      <c r="G115" s="6">
        <v>112500</v>
      </c>
      <c r="H115" s="6">
        <v>376141</v>
      </c>
      <c r="I115" s="6">
        <v>376141</v>
      </c>
      <c r="J115" s="6">
        <v>100339</v>
      </c>
    </row>
    <row r="116" spans="2:10" x14ac:dyDescent="0.25">
      <c r="B116" s="5" t="s">
        <v>292</v>
      </c>
      <c r="C116" s="5" t="s">
        <v>293</v>
      </c>
      <c r="D116" s="6">
        <v>0</v>
      </c>
      <c r="E116" s="6">
        <v>0</v>
      </c>
      <c r="F116" s="6">
        <v>387500</v>
      </c>
      <c r="G116" s="6">
        <v>112500</v>
      </c>
      <c r="H116" s="6">
        <v>376141</v>
      </c>
      <c r="I116" s="6">
        <v>376141</v>
      </c>
      <c r="J116" s="6">
        <v>100339</v>
      </c>
    </row>
    <row r="117" spans="2:10" ht="22.5" x14ac:dyDescent="0.25">
      <c r="B117" s="5" t="s">
        <v>294</v>
      </c>
      <c r="C117" s="5" t="s">
        <v>49</v>
      </c>
      <c r="D117" s="6">
        <v>0</v>
      </c>
      <c r="E117" s="6">
        <v>0</v>
      </c>
      <c r="F117" s="6">
        <v>15479000</v>
      </c>
      <c r="G117" s="6">
        <v>5530800</v>
      </c>
      <c r="H117" s="6">
        <v>2882089</v>
      </c>
      <c r="I117" s="6">
        <v>2882089</v>
      </c>
      <c r="J117" s="6">
        <v>2859664</v>
      </c>
    </row>
    <row r="118" spans="2:10" x14ac:dyDescent="0.25">
      <c r="B118" s="5" t="s">
        <v>295</v>
      </c>
      <c r="C118" s="5" t="s">
        <v>296</v>
      </c>
      <c r="D118" s="6">
        <v>0</v>
      </c>
      <c r="E118" s="6">
        <v>0</v>
      </c>
      <c r="F118" s="6">
        <v>13574170</v>
      </c>
      <c r="G118" s="6">
        <v>4542950</v>
      </c>
      <c r="H118" s="6">
        <v>2794529</v>
      </c>
      <c r="I118" s="6">
        <v>2794529</v>
      </c>
      <c r="J118" s="6">
        <v>2772489</v>
      </c>
    </row>
    <row r="119" spans="2:10" x14ac:dyDescent="0.25">
      <c r="B119" s="5" t="s">
        <v>297</v>
      </c>
      <c r="C119" s="5" t="s">
        <v>298</v>
      </c>
      <c r="D119" s="6">
        <v>0</v>
      </c>
      <c r="E119" s="6">
        <v>0</v>
      </c>
      <c r="F119" s="6">
        <v>178000</v>
      </c>
      <c r="G119" s="6">
        <v>57100</v>
      </c>
      <c r="H119" s="6">
        <v>17966</v>
      </c>
      <c r="I119" s="6">
        <v>17966</v>
      </c>
      <c r="J119" s="6">
        <v>17966</v>
      </c>
    </row>
    <row r="120" spans="2:10" x14ac:dyDescent="0.25">
      <c r="B120" s="5" t="s">
        <v>299</v>
      </c>
      <c r="C120" s="5" t="s">
        <v>300</v>
      </c>
      <c r="D120" s="6">
        <v>0</v>
      </c>
      <c r="E120" s="6">
        <v>0</v>
      </c>
      <c r="F120" s="6">
        <v>245590</v>
      </c>
      <c r="G120" s="6">
        <v>26000</v>
      </c>
      <c r="H120" s="6">
        <v>6148</v>
      </c>
      <c r="I120" s="6">
        <v>6148</v>
      </c>
      <c r="J120" s="6">
        <v>6148</v>
      </c>
    </row>
    <row r="121" spans="2:10" x14ac:dyDescent="0.25">
      <c r="B121" s="5" t="s">
        <v>301</v>
      </c>
      <c r="C121" s="5" t="s">
        <v>302</v>
      </c>
      <c r="D121" s="6">
        <v>0</v>
      </c>
      <c r="E121" s="6">
        <v>0</v>
      </c>
      <c r="F121" s="6">
        <v>2961000</v>
      </c>
      <c r="G121" s="6">
        <v>1314200</v>
      </c>
      <c r="H121" s="6">
        <v>1043776</v>
      </c>
      <c r="I121" s="6">
        <v>1043776</v>
      </c>
      <c r="J121" s="6">
        <v>1033555</v>
      </c>
    </row>
    <row r="122" spans="2:10" x14ac:dyDescent="0.25">
      <c r="B122" s="5" t="s">
        <v>303</v>
      </c>
      <c r="C122" s="5" t="s">
        <v>304</v>
      </c>
      <c r="D122" s="6">
        <v>0</v>
      </c>
      <c r="E122" s="6">
        <v>0</v>
      </c>
      <c r="F122" s="6">
        <v>657930</v>
      </c>
      <c r="G122" s="6">
        <v>211800</v>
      </c>
      <c r="H122" s="6">
        <v>177820</v>
      </c>
      <c r="I122" s="6">
        <v>177820</v>
      </c>
      <c r="J122" s="6">
        <v>177820</v>
      </c>
    </row>
    <row r="123" spans="2:10" x14ac:dyDescent="0.25">
      <c r="B123" s="5" t="s">
        <v>305</v>
      </c>
      <c r="C123" s="5" t="s">
        <v>306</v>
      </c>
      <c r="D123" s="6">
        <v>0</v>
      </c>
      <c r="E123" s="6">
        <v>0</v>
      </c>
      <c r="F123" s="6">
        <v>152000</v>
      </c>
      <c r="G123" s="6">
        <v>54500</v>
      </c>
      <c r="H123" s="6">
        <v>32875</v>
      </c>
      <c r="I123" s="6">
        <v>32875</v>
      </c>
      <c r="J123" s="6">
        <v>31724</v>
      </c>
    </row>
    <row r="124" spans="2:10" x14ac:dyDescent="0.25">
      <c r="B124" s="5" t="s">
        <v>307</v>
      </c>
      <c r="C124" s="5" t="s">
        <v>308</v>
      </c>
      <c r="D124" s="6">
        <v>0</v>
      </c>
      <c r="E124" s="6">
        <v>0</v>
      </c>
      <c r="F124" s="6">
        <v>2000</v>
      </c>
      <c r="G124" s="6">
        <v>500</v>
      </c>
      <c r="H124" s="6">
        <v>0</v>
      </c>
      <c r="I124" s="6">
        <v>0</v>
      </c>
      <c r="J124" s="6">
        <v>0</v>
      </c>
    </row>
    <row r="125" spans="2:10" x14ac:dyDescent="0.25">
      <c r="B125" s="5" t="s">
        <v>309</v>
      </c>
      <c r="C125" s="5" t="s">
        <v>310</v>
      </c>
      <c r="D125" s="6">
        <v>0</v>
      </c>
      <c r="E125" s="6">
        <v>0</v>
      </c>
      <c r="F125" s="6">
        <v>4000</v>
      </c>
      <c r="G125" s="6">
        <v>1000</v>
      </c>
      <c r="H125" s="6">
        <v>0</v>
      </c>
      <c r="I125" s="6">
        <v>0</v>
      </c>
      <c r="J125" s="6">
        <v>0</v>
      </c>
    </row>
    <row r="126" spans="2:10" x14ac:dyDescent="0.25">
      <c r="B126" s="5" t="s">
        <v>311</v>
      </c>
      <c r="C126" s="5" t="s">
        <v>312</v>
      </c>
      <c r="D126" s="6">
        <v>0</v>
      </c>
      <c r="E126" s="6">
        <v>0</v>
      </c>
      <c r="F126" s="6">
        <v>274800</v>
      </c>
      <c r="G126" s="6">
        <v>99700</v>
      </c>
      <c r="H126" s="6">
        <v>72714</v>
      </c>
      <c r="I126" s="6">
        <v>72714</v>
      </c>
      <c r="J126" s="6">
        <v>72361</v>
      </c>
    </row>
    <row r="127" spans="2:10" ht="22.5" x14ac:dyDescent="0.25">
      <c r="B127" s="5" t="s">
        <v>313</v>
      </c>
      <c r="C127" s="5" t="s">
        <v>314</v>
      </c>
      <c r="D127" s="6">
        <v>0</v>
      </c>
      <c r="E127" s="6">
        <v>0</v>
      </c>
      <c r="F127" s="6">
        <v>5700400</v>
      </c>
      <c r="G127" s="6">
        <v>1655200</v>
      </c>
      <c r="H127" s="6">
        <v>970610</v>
      </c>
      <c r="I127" s="6">
        <v>970610</v>
      </c>
      <c r="J127" s="6">
        <v>969923</v>
      </c>
    </row>
    <row r="128" spans="2:10" ht="22.5" x14ac:dyDescent="0.25">
      <c r="B128" s="5" t="s">
        <v>315</v>
      </c>
      <c r="C128" s="5" t="s">
        <v>316</v>
      </c>
      <c r="D128" s="6">
        <v>0</v>
      </c>
      <c r="E128" s="6">
        <v>0</v>
      </c>
      <c r="F128" s="6">
        <v>3398450</v>
      </c>
      <c r="G128" s="6">
        <v>1122950</v>
      </c>
      <c r="H128" s="6">
        <v>472620</v>
      </c>
      <c r="I128" s="6">
        <v>472620</v>
      </c>
      <c r="J128" s="6">
        <v>462992</v>
      </c>
    </row>
    <row r="129" spans="2:10" x14ac:dyDescent="0.25">
      <c r="B129" s="5" t="s">
        <v>317</v>
      </c>
      <c r="C129" s="5" t="s">
        <v>318</v>
      </c>
      <c r="D129" s="6">
        <v>0</v>
      </c>
      <c r="E129" s="6">
        <v>0</v>
      </c>
      <c r="F129" s="6">
        <v>1162000</v>
      </c>
      <c r="G129" s="6">
        <v>601600</v>
      </c>
      <c r="H129" s="6">
        <v>0</v>
      </c>
      <c r="I129" s="6">
        <v>0</v>
      </c>
      <c r="J129" s="6">
        <v>0</v>
      </c>
    </row>
    <row r="130" spans="2:10" ht="22.5" x14ac:dyDescent="0.25">
      <c r="B130" s="5" t="s">
        <v>319</v>
      </c>
      <c r="C130" s="5" t="s">
        <v>320</v>
      </c>
      <c r="D130" s="6">
        <v>0</v>
      </c>
      <c r="E130" s="6">
        <v>0</v>
      </c>
      <c r="F130" s="6">
        <v>45000</v>
      </c>
      <c r="G130" s="6">
        <v>28000</v>
      </c>
      <c r="H130" s="6">
        <v>23372</v>
      </c>
      <c r="I130" s="6">
        <v>23372</v>
      </c>
      <c r="J130" s="6">
        <v>23372</v>
      </c>
    </row>
    <row r="131" spans="2:10" x14ac:dyDescent="0.25">
      <c r="B131" s="5" t="s">
        <v>321</v>
      </c>
      <c r="C131" s="5" t="s">
        <v>322</v>
      </c>
      <c r="D131" s="6">
        <v>0</v>
      </c>
      <c r="E131" s="6">
        <v>0</v>
      </c>
      <c r="F131" s="6">
        <v>25000</v>
      </c>
      <c r="G131" s="6">
        <v>13000</v>
      </c>
      <c r="H131" s="6">
        <v>11967</v>
      </c>
      <c r="I131" s="6">
        <v>11967</v>
      </c>
      <c r="J131" s="6">
        <v>11967</v>
      </c>
    </row>
    <row r="132" spans="2:10" x14ac:dyDescent="0.25">
      <c r="B132" s="5" t="s">
        <v>323</v>
      </c>
      <c r="C132" s="5" t="s">
        <v>324</v>
      </c>
      <c r="D132" s="6">
        <v>0</v>
      </c>
      <c r="E132" s="6">
        <v>0</v>
      </c>
      <c r="F132" s="6">
        <v>15000</v>
      </c>
      <c r="G132" s="6">
        <v>10000</v>
      </c>
      <c r="H132" s="6">
        <v>6432</v>
      </c>
      <c r="I132" s="6">
        <v>6432</v>
      </c>
      <c r="J132" s="6">
        <v>6432</v>
      </c>
    </row>
    <row r="133" spans="2:10" x14ac:dyDescent="0.25">
      <c r="B133" s="5" t="s">
        <v>325</v>
      </c>
      <c r="C133" s="5" t="s">
        <v>326</v>
      </c>
      <c r="D133" s="6">
        <v>0</v>
      </c>
      <c r="E133" s="6">
        <v>0</v>
      </c>
      <c r="F133" s="6">
        <v>5000</v>
      </c>
      <c r="G133" s="6">
        <v>5000</v>
      </c>
      <c r="H133" s="6">
        <v>4973</v>
      </c>
      <c r="I133" s="6">
        <v>4973</v>
      </c>
      <c r="J133" s="6">
        <v>4973</v>
      </c>
    </row>
    <row r="134" spans="2:10" ht="22.5" x14ac:dyDescent="0.25">
      <c r="B134" s="5" t="s">
        <v>327</v>
      </c>
      <c r="C134" s="5" t="s">
        <v>328</v>
      </c>
      <c r="D134" s="6">
        <v>0</v>
      </c>
      <c r="E134" s="6">
        <v>0</v>
      </c>
      <c r="F134" s="6">
        <v>422000</v>
      </c>
      <c r="G134" s="6">
        <v>232000</v>
      </c>
      <c r="H134" s="6">
        <v>26813</v>
      </c>
      <c r="I134" s="6">
        <v>26813</v>
      </c>
      <c r="J134" s="6">
        <v>26813</v>
      </c>
    </row>
    <row r="135" spans="2:10" x14ac:dyDescent="0.25">
      <c r="B135" s="5" t="s">
        <v>329</v>
      </c>
      <c r="C135" s="5" t="s">
        <v>330</v>
      </c>
      <c r="D135" s="6">
        <v>0</v>
      </c>
      <c r="E135" s="6">
        <v>0</v>
      </c>
      <c r="F135" s="6">
        <v>5000</v>
      </c>
      <c r="G135" s="6">
        <v>5000</v>
      </c>
      <c r="H135" s="6">
        <v>0</v>
      </c>
      <c r="I135" s="6">
        <v>0</v>
      </c>
      <c r="J135" s="6">
        <v>0</v>
      </c>
    </row>
    <row r="136" spans="2:10" x14ac:dyDescent="0.25">
      <c r="B136" s="5" t="s">
        <v>331</v>
      </c>
      <c r="C136" s="5" t="s">
        <v>332</v>
      </c>
      <c r="D136" s="6">
        <v>0</v>
      </c>
      <c r="E136" s="6">
        <v>0</v>
      </c>
      <c r="F136" s="6">
        <v>417000</v>
      </c>
      <c r="G136" s="6">
        <v>227000</v>
      </c>
      <c r="H136" s="6">
        <v>26813</v>
      </c>
      <c r="I136" s="6">
        <v>26813</v>
      </c>
      <c r="J136" s="6">
        <v>26813</v>
      </c>
    </row>
    <row r="137" spans="2:10" ht="22.5" x14ac:dyDescent="0.25">
      <c r="B137" s="5" t="s">
        <v>333</v>
      </c>
      <c r="C137" s="5" t="s">
        <v>334</v>
      </c>
      <c r="D137" s="6">
        <v>0</v>
      </c>
      <c r="E137" s="6">
        <v>0</v>
      </c>
      <c r="F137" s="6">
        <v>67500</v>
      </c>
      <c r="G137" s="6">
        <v>67500</v>
      </c>
      <c r="H137" s="6">
        <v>15977</v>
      </c>
      <c r="I137" s="6">
        <v>15977</v>
      </c>
      <c r="J137" s="6">
        <v>15592</v>
      </c>
    </row>
    <row r="138" spans="2:10" x14ac:dyDescent="0.25">
      <c r="B138" s="5" t="s">
        <v>335</v>
      </c>
      <c r="C138" s="5" t="s">
        <v>336</v>
      </c>
      <c r="D138" s="6">
        <v>0</v>
      </c>
      <c r="E138" s="6">
        <v>0</v>
      </c>
      <c r="F138" s="6">
        <v>67500</v>
      </c>
      <c r="G138" s="6">
        <v>67500</v>
      </c>
      <c r="H138" s="6">
        <v>15977</v>
      </c>
      <c r="I138" s="6">
        <v>15977</v>
      </c>
      <c r="J138" s="6">
        <v>15592</v>
      </c>
    </row>
    <row r="139" spans="2:10" x14ac:dyDescent="0.25">
      <c r="B139" s="5" t="s">
        <v>337</v>
      </c>
      <c r="C139" s="5" t="s">
        <v>338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</row>
    <row r="140" spans="2:10" x14ac:dyDescent="0.25">
      <c r="B140" s="5" t="s">
        <v>339</v>
      </c>
      <c r="C140" s="5" t="s">
        <v>340</v>
      </c>
      <c r="D140" s="6">
        <v>0</v>
      </c>
      <c r="E140" s="6">
        <v>0</v>
      </c>
      <c r="F140" s="6">
        <v>107830</v>
      </c>
      <c r="G140" s="6">
        <v>33350</v>
      </c>
      <c r="H140" s="6">
        <v>1709</v>
      </c>
      <c r="I140" s="6">
        <v>1709</v>
      </c>
      <c r="J140" s="6">
        <v>1709</v>
      </c>
    </row>
    <row r="141" spans="2:10" x14ac:dyDescent="0.25">
      <c r="B141" s="5" t="s">
        <v>341</v>
      </c>
      <c r="C141" s="5" t="s">
        <v>342</v>
      </c>
      <c r="D141" s="6">
        <v>0</v>
      </c>
      <c r="E141" s="6">
        <v>0</v>
      </c>
      <c r="F141" s="6">
        <v>7000</v>
      </c>
      <c r="G141" s="6">
        <v>3900</v>
      </c>
      <c r="H141" s="6">
        <v>600</v>
      </c>
      <c r="I141" s="6">
        <v>600</v>
      </c>
      <c r="J141" s="6">
        <v>600</v>
      </c>
    </row>
    <row r="142" spans="2:10" ht="22.5" x14ac:dyDescent="0.25">
      <c r="B142" s="5" t="s">
        <v>343</v>
      </c>
      <c r="C142" s="5" t="s">
        <v>344</v>
      </c>
      <c r="D142" s="6">
        <v>0</v>
      </c>
      <c r="E142" s="6">
        <v>0</v>
      </c>
      <c r="F142" s="6">
        <v>500</v>
      </c>
      <c r="G142" s="6">
        <v>500</v>
      </c>
      <c r="H142" s="6">
        <v>0</v>
      </c>
      <c r="I142" s="6">
        <v>0</v>
      </c>
      <c r="J142" s="6">
        <v>0</v>
      </c>
    </row>
    <row r="143" spans="2:10" ht="22.5" x14ac:dyDescent="0.25">
      <c r="B143" s="5" t="s">
        <v>345</v>
      </c>
      <c r="C143" s="5" t="s">
        <v>346</v>
      </c>
      <c r="D143" s="6">
        <v>0</v>
      </c>
      <c r="E143" s="6">
        <v>0</v>
      </c>
      <c r="F143" s="6">
        <v>500</v>
      </c>
      <c r="G143" s="6">
        <v>500</v>
      </c>
      <c r="H143" s="6">
        <v>0</v>
      </c>
      <c r="I143" s="6">
        <v>0</v>
      </c>
      <c r="J143" s="6">
        <v>0</v>
      </c>
    </row>
    <row r="144" spans="2:10" ht="33" x14ac:dyDescent="0.25">
      <c r="B144" s="5" t="s">
        <v>347</v>
      </c>
      <c r="C144" s="5" t="s">
        <v>348</v>
      </c>
      <c r="D144" s="6">
        <v>0</v>
      </c>
      <c r="E144" s="6">
        <v>0</v>
      </c>
      <c r="F144" s="6">
        <v>93000</v>
      </c>
      <c r="G144" s="6">
        <v>21000</v>
      </c>
      <c r="H144" s="6">
        <v>19089</v>
      </c>
      <c r="I144" s="6">
        <v>19089</v>
      </c>
      <c r="J144" s="6">
        <v>19089</v>
      </c>
    </row>
    <row r="145" spans="2:10" x14ac:dyDescent="0.25">
      <c r="B145" s="5" t="s">
        <v>349</v>
      </c>
      <c r="C145" s="5" t="s">
        <v>350</v>
      </c>
      <c r="D145" s="6">
        <v>0</v>
      </c>
      <c r="E145" s="6">
        <v>0</v>
      </c>
      <c r="F145" s="6">
        <v>92000</v>
      </c>
      <c r="G145" s="6">
        <v>21000</v>
      </c>
      <c r="H145" s="6">
        <v>19089</v>
      </c>
      <c r="I145" s="6">
        <v>19089</v>
      </c>
      <c r="J145" s="6">
        <v>19089</v>
      </c>
    </row>
    <row r="146" spans="2:10" x14ac:dyDescent="0.25">
      <c r="B146" s="5" t="s">
        <v>351</v>
      </c>
      <c r="C146" s="5" t="s">
        <v>352</v>
      </c>
      <c r="D146" s="6">
        <v>0</v>
      </c>
      <c r="E146" s="6">
        <v>0</v>
      </c>
      <c r="F146" s="6">
        <v>1000</v>
      </c>
      <c r="G146" s="6">
        <v>0</v>
      </c>
      <c r="H146" s="6">
        <v>0</v>
      </c>
      <c r="I146" s="6">
        <v>0</v>
      </c>
      <c r="J146" s="6">
        <v>0</v>
      </c>
    </row>
    <row r="147" spans="2:10" x14ac:dyDescent="0.25">
      <c r="B147" s="5" t="s">
        <v>353</v>
      </c>
      <c r="C147" s="5" t="s">
        <v>70</v>
      </c>
      <c r="D147" s="6">
        <v>0</v>
      </c>
      <c r="E147" s="6">
        <v>0</v>
      </c>
      <c r="F147" s="6">
        <v>1737500</v>
      </c>
      <c r="G147" s="6">
        <v>965000</v>
      </c>
      <c r="H147" s="6">
        <v>891976</v>
      </c>
      <c r="I147" s="6">
        <v>891976</v>
      </c>
      <c r="J147" s="6">
        <v>891976</v>
      </c>
    </row>
    <row r="148" spans="2:10" ht="22.5" x14ac:dyDescent="0.25">
      <c r="B148" s="5" t="s">
        <v>354</v>
      </c>
      <c r="C148" s="5" t="s">
        <v>355</v>
      </c>
      <c r="D148" s="6">
        <v>0</v>
      </c>
      <c r="E148" s="6">
        <v>0</v>
      </c>
      <c r="F148" s="6">
        <v>27500</v>
      </c>
      <c r="G148" s="6">
        <v>15000</v>
      </c>
      <c r="H148" s="6">
        <v>6233</v>
      </c>
      <c r="I148" s="6">
        <v>6233</v>
      </c>
      <c r="J148" s="6">
        <v>6233</v>
      </c>
    </row>
    <row r="149" spans="2:10" x14ac:dyDescent="0.25">
      <c r="B149" s="5" t="s">
        <v>356</v>
      </c>
      <c r="C149" s="5" t="s">
        <v>357</v>
      </c>
      <c r="D149" s="6">
        <v>0</v>
      </c>
      <c r="E149" s="6">
        <v>0</v>
      </c>
      <c r="F149" s="6">
        <v>27500</v>
      </c>
      <c r="G149" s="6">
        <v>15000</v>
      </c>
      <c r="H149" s="6">
        <v>6233</v>
      </c>
      <c r="I149" s="6">
        <v>6233</v>
      </c>
      <c r="J149" s="6">
        <v>6233</v>
      </c>
    </row>
    <row r="150" spans="2:10" ht="22.5" x14ac:dyDescent="0.25">
      <c r="B150" s="5" t="s">
        <v>358</v>
      </c>
      <c r="C150" s="5" t="s">
        <v>359</v>
      </c>
      <c r="D150" s="6">
        <v>0</v>
      </c>
      <c r="E150" s="6">
        <v>0</v>
      </c>
      <c r="F150" s="6">
        <v>1710000</v>
      </c>
      <c r="G150" s="6">
        <v>950000</v>
      </c>
      <c r="H150" s="6">
        <v>885743</v>
      </c>
      <c r="I150" s="6">
        <v>885743</v>
      </c>
      <c r="J150" s="6">
        <v>885743</v>
      </c>
    </row>
    <row r="151" spans="2:10" x14ac:dyDescent="0.25">
      <c r="B151" s="5" t="s">
        <v>360</v>
      </c>
      <c r="C151" s="5" t="s">
        <v>361</v>
      </c>
      <c r="D151" s="6">
        <v>0</v>
      </c>
      <c r="E151" s="6">
        <v>0</v>
      </c>
      <c r="F151" s="6">
        <v>1710000</v>
      </c>
      <c r="G151" s="6">
        <v>950000</v>
      </c>
      <c r="H151" s="6">
        <v>885743</v>
      </c>
      <c r="I151" s="6">
        <v>885743</v>
      </c>
      <c r="J151" s="6">
        <v>885743</v>
      </c>
    </row>
    <row r="152" spans="2:10" x14ac:dyDescent="0.25">
      <c r="B152" s="5" t="s">
        <v>362</v>
      </c>
      <c r="C152" s="5" t="s">
        <v>363</v>
      </c>
      <c r="D152" s="6">
        <v>0</v>
      </c>
      <c r="E152" s="6">
        <v>0</v>
      </c>
      <c r="F152" s="6">
        <v>300000</v>
      </c>
      <c r="G152" s="6">
        <v>300000</v>
      </c>
      <c r="H152" s="6">
        <v>0</v>
      </c>
      <c r="I152" s="6">
        <v>0</v>
      </c>
      <c r="J152" s="6">
        <v>0</v>
      </c>
    </row>
    <row r="153" spans="2:10" ht="22.5" x14ac:dyDescent="0.25">
      <c r="B153" s="5" t="s">
        <v>364</v>
      </c>
      <c r="C153" s="5" t="s">
        <v>365</v>
      </c>
      <c r="D153" s="6">
        <v>0</v>
      </c>
      <c r="E153" s="6">
        <v>0</v>
      </c>
      <c r="F153" s="6">
        <v>300000</v>
      </c>
      <c r="G153" s="6">
        <v>300000</v>
      </c>
      <c r="H153" s="6">
        <v>0</v>
      </c>
      <c r="I153" s="6">
        <v>0</v>
      </c>
      <c r="J153" s="6">
        <v>0</v>
      </c>
    </row>
    <row r="154" spans="2:10" ht="22.5" x14ac:dyDescent="0.25">
      <c r="B154" s="5" t="s">
        <v>366</v>
      </c>
      <c r="C154" s="5" t="s">
        <v>112</v>
      </c>
      <c r="D154" s="6">
        <v>0</v>
      </c>
      <c r="E154" s="6">
        <v>0</v>
      </c>
      <c r="F154" s="6">
        <v>2872000</v>
      </c>
      <c r="G154" s="6">
        <v>1398950</v>
      </c>
      <c r="H154" s="6">
        <v>745500</v>
      </c>
      <c r="I154" s="6">
        <v>745500</v>
      </c>
      <c r="J154" s="6">
        <v>745500</v>
      </c>
    </row>
    <row r="155" spans="2:10" ht="43.5" x14ac:dyDescent="0.25">
      <c r="B155" s="5" t="s">
        <v>367</v>
      </c>
      <c r="C155" s="5" t="s">
        <v>368</v>
      </c>
      <c r="D155" s="6">
        <v>0</v>
      </c>
      <c r="E155" s="6">
        <v>0</v>
      </c>
      <c r="F155" s="6">
        <v>2872000</v>
      </c>
      <c r="G155" s="6">
        <v>1398950</v>
      </c>
      <c r="H155" s="6">
        <v>745500</v>
      </c>
      <c r="I155" s="6">
        <v>745500</v>
      </c>
      <c r="J155" s="6">
        <v>745500</v>
      </c>
    </row>
    <row r="156" spans="2:10" x14ac:dyDescent="0.25">
      <c r="B156" s="5" t="s">
        <v>369</v>
      </c>
      <c r="C156" s="5" t="s">
        <v>370</v>
      </c>
      <c r="D156" s="6">
        <v>0</v>
      </c>
      <c r="E156" s="6">
        <v>0</v>
      </c>
      <c r="F156" s="6">
        <v>2472000</v>
      </c>
      <c r="G156" s="6">
        <v>1178950</v>
      </c>
      <c r="H156" s="6">
        <v>745500</v>
      </c>
      <c r="I156" s="6">
        <v>745500</v>
      </c>
      <c r="J156" s="6">
        <v>745500</v>
      </c>
    </row>
    <row r="157" spans="2:10" ht="22.5" x14ac:dyDescent="0.25">
      <c r="B157" s="5" t="s">
        <v>371</v>
      </c>
      <c r="C157" s="5" t="s">
        <v>372</v>
      </c>
      <c r="D157" s="6">
        <v>0</v>
      </c>
      <c r="E157" s="6">
        <v>0</v>
      </c>
      <c r="F157" s="6">
        <v>400000</v>
      </c>
      <c r="G157" s="6">
        <v>220000</v>
      </c>
      <c r="H157" s="6">
        <v>0</v>
      </c>
      <c r="I157" s="6">
        <v>0</v>
      </c>
      <c r="J157" s="6">
        <v>0</v>
      </c>
    </row>
    <row r="158" spans="2:10" ht="22.5" x14ac:dyDescent="0.25">
      <c r="B158" s="5" t="s">
        <v>373</v>
      </c>
      <c r="C158" s="5" t="s">
        <v>124</v>
      </c>
      <c r="D158" s="6">
        <v>0</v>
      </c>
      <c r="E158" s="6">
        <v>0</v>
      </c>
      <c r="F158" s="6">
        <v>5160000</v>
      </c>
      <c r="G158" s="6">
        <v>1317200</v>
      </c>
      <c r="H158" s="6">
        <v>1161429</v>
      </c>
      <c r="I158" s="6">
        <v>1161429</v>
      </c>
      <c r="J158" s="6">
        <v>1158429</v>
      </c>
    </row>
    <row r="159" spans="2:10" x14ac:dyDescent="0.25">
      <c r="B159" s="5" t="s">
        <v>374</v>
      </c>
      <c r="C159" s="5" t="s">
        <v>375</v>
      </c>
      <c r="D159" s="6">
        <v>0</v>
      </c>
      <c r="E159" s="6">
        <v>0</v>
      </c>
      <c r="F159" s="6">
        <v>5160000</v>
      </c>
      <c r="G159" s="6">
        <v>1317200</v>
      </c>
      <c r="H159" s="6">
        <v>1161429</v>
      </c>
      <c r="I159" s="6">
        <v>1161429</v>
      </c>
      <c r="J159" s="6">
        <v>1158429</v>
      </c>
    </row>
    <row r="160" spans="2:10" x14ac:dyDescent="0.25">
      <c r="B160" s="5" t="s">
        <v>376</v>
      </c>
      <c r="C160" s="5" t="s">
        <v>377</v>
      </c>
      <c r="D160" s="6">
        <v>0</v>
      </c>
      <c r="E160" s="6">
        <v>0</v>
      </c>
      <c r="F160" s="6">
        <v>4768000</v>
      </c>
      <c r="G160" s="6">
        <v>1221000</v>
      </c>
      <c r="H160" s="6">
        <v>1065654</v>
      </c>
      <c r="I160" s="6">
        <v>1065654</v>
      </c>
      <c r="J160" s="6">
        <v>1062654</v>
      </c>
    </row>
    <row r="161" spans="2:10" x14ac:dyDescent="0.25">
      <c r="B161" s="5" t="s">
        <v>378</v>
      </c>
      <c r="C161" s="5" t="s">
        <v>379</v>
      </c>
      <c r="D161" s="6">
        <v>0</v>
      </c>
      <c r="E161" s="6">
        <v>0</v>
      </c>
      <c r="F161" s="6">
        <v>300000</v>
      </c>
      <c r="G161" s="6">
        <v>75200</v>
      </c>
      <c r="H161" s="6">
        <v>75160</v>
      </c>
      <c r="I161" s="6">
        <v>75160</v>
      </c>
      <c r="J161" s="6">
        <v>75160</v>
      </c>
    </row>
    <row r="162" spans="2:10" ht="22.5" x14ac:dyDescent="0.25">
      <c r="B162" s="5" t="s">
        <v>380</v>
      </c>
      <c r="C162" s="5" t="s">
        <v>381</v>
      </c>
      <c r="D162" s="6">
        <v>0</v>
      </c>
      <c r="E162" s="6">
        <v>0</v>
      </c>
      <c r="F162" s="6">
        <v>92000</v>
      </c>
      <c r="G162" s="6">
        <v>21000</v>
      </c>
      <c r="H162" s="6">
        <v>20615</v>
      </c>
      <c r="I162" s="6">
        <v>20615</v>
      </c>
      <c r="J162" s="6">
        <v>20615</v>
      </c>
    </row>
    <row r="163" spans="2:10" ht="43.5" x14ac:dyDescent="0.25">
      <c r="B163" s="5" t="s">
        <v>382</v>
      </c>
      <c r="C163" s="5" t="s">
        <v>383</v>
      </c>
      <c r="D163" s="6">
        <v>0</v>
      </c>
      <c r="E163" s="6">
        <v>0</v>
      </c>
      <c r="F163" s="6">
        <v>1145000</v>
      </c>
      <c r="G163" s="6">
        <v>232000</v>
      </c>
      <c r="H163" s="6">
        <v>172755</v>
      </c>
      <c r="I163" s="6">
        <v>172755</v>
      </c>
      <c r="J163" s="6">
        <v>172755</v>
      </c>
    </row>
    <row r="164" spans="2:10" x14ac:dyDescent="0.25">
      <c r="B164" s="5" t="s">
        <v>384</v>
      </c>
      <c r="C164" s="5" t="s">
        <v>385</v>
      </c>
      <c r="D164" s="6">
        <v>0</v>
      </c>
      <c r="E164" s="6">
        <v>0</v>
      </c>
      <c r="F164" s="6">
        <v>1080000</v>
      </c>
      <c r="G164" s="6">
        <v>207000</v>
      </c>
      <c r="H164" s="6">
        <v>152472</v>
      </c>
      <c r="I164" s="6">
        <v>152472</v>
      </c>
      <c r="J164" s="6">
        <v>152472</v>
      </c>
    </row>
    <row r="165" spans="2:10" ht="22.5" x14ac:dyDescent="0.25">
      <c r="B165" s="5" t="s">
        <v>386</v>
      </c>
      <c r="C165" s="5" t="s">
        <v>387</v>
      </c>
      <c r="D165" s="6">
        <v>0</v>
      </c>
      <c r="E165" s="6">
        <v>0</v>
      </c>
      <c r="F165" s="6">
        <v>65000</v>
      </c>
      <c r="G165" s="6">
        <v>25000</v>
      </c>
      <c r="H165" s="6">
        <v>20283</v>
      </c>
      <c r="I165" s="6">
        <v>20283</v>
      </c>
      <c r="J165" s="6">
        <v>20283</v>
      </c>
    </row>
    <row r="166" spans="2:10" x14ac:dyDescent="0.25">
      <c r="B166" s="5" t="s">
        <v>388</v>
      </c>
      <c r="C166" s="5" t="s">
        <v>389</v>
      </c>
      <c r="D166" s="6">
        <v>0</v>
      </c>
      <c r="E166" s="6">
        <v>0</v>
      </c>
      <c r="F166" s="6">
        <v>3610000</v>
      </c>
      <c r="G166" s="6">
        <v>1770000</v>
      </c>
      <c r="H166" s="6">
        <v>1760621</v>
      </c>
      <c r="I166" s="6">
        <v>1760621</v>
      </c>
      <c r="J166" s="6">
        <v>1760621</v>
      </c>
    </row>
    <row r="167" spans="2:10" ht="22.5" x14ac:dyDescent="0.25">
      <c r="B167" s="5" t="s">
        <v>390</v>
      </c>
      <c r="C167" s="5" t="s">
        <v>154</v>
      </c>
      <c r="D167" s="6">
        <v>0</v>
      </c>
      <c r="E167" s="6">
        <v>0</v>
      </c>
      <c r="F167" s="6">
        <v>3610000</v>
      </c>
      <c r="G167" s="6">
        <v>1770000</v>
      </c>
      <c r="H167" s="6">
        <v>1760621</v>
      </c>
      <c r="I167" s="6">
        <v>1760621</v>
      </c>
      <c r="J167" s="6">
        <v>1760621</v>
      </c>
    </row>
    <row r="168" spans="2:10" x14ac:dyDescent="0.25">
      <c r="B168" s="5" t="s">
        <v>391</v>
      </c>
      <c r="C168" s="5" t="s">
        <v>392</v>
      </c>
      <c r="D168" s="6">
        <v>0</v>
      </c>
      <c r="E168" s="6">
        <v>0</v>
      </c>
      <c r="F168" s="6">
        <v>3400000</v>
      </c>
      <c r="G168" s="6">
        <v>1710000</v>
      </c>
      <c r="H168" s="6">
        <v>1708280</v>
      </c>
      <c r="I168" s="6">
        <v>1708280</v>
      </c>
      <c r="J168" s="6">
        <v>1708280</v>
      </c>
    </row>
    <row r="169" spans="2:10" ht="22.5" x14ac:dyDescent="0.25">
      <c r="B169" s="5" t="s">
        <v>393</v>
      </c>
      <c r="C169" s="5" t="s">
        <v>394</v>
      </c>
      <c r="D169" s="6">
        <v>0</v>
      </c>
      <c r="E169" s="6">
        <v>0</v>
      </c>
      <c r="F169" s="6">
        <v>3400000</v>
      </c>
      <c r="G169" s="6">
        <v>1710000</v>
      </c>
      <c r="H169" s="6">
        <v>1708280</v>
      </c>
      <c r="I169" s="6">
        <v>1708280</v>
      </c>
      <c r="J169" s="6">
        <v>1708280</v>
      </c>
    </row>
    <row r="170" spans="2:10" x14ac:dyDescent="0.25">
      <c r="B170" s="5" t="s">
        <v>395</v>
      </c>
      <c r="C170" s="5" t="s">
        <v>210</v>
      </c>
      <c r="D170" s="6">
        <v>0</v>
      </c>
      <c r="E170" s="6">
        <v>0</v>
      </c>
      <c r="F170" s="6">
        <v>210000</v>
      </c>
      <c r="G170" s="6">
        <v>60000</v>
      </c>
      <c r="H170" s="6">
        <v>52341</v>
      </c>
      <c r="I170" s="6">
        <v>52341</v>
      </c>
      <c r="J170" s="6">
        <v>52341</v>
      </c>
    </row>
    <row r="171" spans="2:10" ht="22.5" x14ac:dyDescent="0.25">
      <c r="B171" s="5" t="s">
        <v>396</v>
      </c>
      <c r="C171" s="5" t="s">
        <v>397</v>
      </c>
      <c r="D171" s="6">
        <v>0</v>
      </c>
      <c r="E171" s="6">
        <v>0</v>
      </c>
      <c r="F171" s="6">
        <v>210000</v>
      </c>
      <c r="G171" s="6">
        <v>60000</v>
      </c>
      <c r="H171" s="6">
        <v>52341</v>
      </c>
      <c r="I171" s="6">
        <v>52341</v>
      </c>
      <c r="J171" s="6">
        <v>52341</v>
      </c>
    </row>
    <row r="172" spans="2:10" ht="22.5" x14ac:dyDescent="0.25">
      <c r="B172" s="5" t="s">
        <v>398</v>
      </c>
      <c r="C172" s="5" t="s">
        <v>160</v>
      </c>
      <c r="D172" s="6">
        <v>0</v>
      </c>
      <c r="E172" s="6">
        <v>0</v>
      </c>
      <c r="F172" s="6">
        <v>-2280</v>
      </c>
      <c r="G172" s="6">
        <v>-2280</v>
      </c>
      <c r="H172" s="6">
        <v>-61884</v>
      </c>
      <c r="I172" s="6">
        <v>-61884</v>
      </c>
      <c r="J172" s="6">
        <v>-61884</v>
      </c>
    </row>
    <row r="173" spans="2:10" ht="22.5" x14ac:dyDescent="0.25">
      <c r="B173" s="5" t="s">
        <v>399</v>
      </c>
      <c r="C173" s="5" t="s">
        <v>163</v>
      </c>
      <c r="D173" s="6">
        <v>0</v>
      </c>
      <c r="E173" s="6">
        <v>0</v>
      </c>
      <c r="F173" s="6">
        <v>-2280</v>
      </c>
      <c r="G173" s="6">
        <v>-2280</v>
      </c>
      <c r="H173" s="6">
        <v>-61884</v>
      </c>
      <c r="I173" s="6">
        <v>-61884</v>
      </c>
      <c r="J173" s="6">
        <v>-61884</v>
      </c>
    </row>
    <row r="174" spans="2:10" ht="22.5" x14ac:dyDescent="0.25">
      <c r="B174" s="5" t="s">
        <v>400</v>
      </c>
      <c r="C174" s="5" t="s">
        <v>401</v>
      </c>
      <c r="D174" s="6">
        <v>0</v>
      </c>
      <c r="E174" s="6">
        <v>0</v>
      </c>
      <c r="F174" s="6">
        <v>-2280</v>
      </c>
      <c r="G174" s="6">
        <v>-2280</v>
      </c>
      <c r="H174" s="6">
        <v>-61884</v>
      </c>
      <c r="I174" s="6">
        <v>-61884</v>
      </c>
      <c r="J174" s="6">
        <v>-61884</v>
      </c>
    </row>
    <row r="175" spans="2:10" ht="22.5" x14ac:dyDescent="0.25">
      <c r="B175" s="5" t="s">
        <v>402</v>
      </c>
      <c r="C175" s="5" t="s">
        <v>403</v>
      </c>
      <c r="D175" s="6">
        <v>0</v>
      </c>
      <c r="E175" s="6">
        <v>0</v>
      </c>
      <c r="F175" s="6">
        <v>-2280</v>
      </c>
      <c r="G175" s="6">
        <v>-2280</v>
      </c>
      <c r="H175" s="6">
        <v>-61884</v>
      </c>
      <c r="I175" s="6">
        <v>-61884</v>
      </c>
      <c r="J175" s="6">
        <v>-61884</v>
      </c>
    </row>
    <row r="178" spans="2:10" x14ac:dyDescent="0.25">
      <c r="B178" s="14" t="s">
        <v>468</v>
      </c>
      <c r="C178" s="14"/>
      <c r="D178" s="14"/>
      <c r="E178" s="14"/>
      <c r="F178" s="14"/>
      <c r="G178" s="14"/>
      <c r="H178" s="14"/>
      <c r="I178" s="14"/>
      <c r="J178" s="14"/>
    </row>
    <row r="181" spans="2:10" ht="22.5" x14ac:dyDescent="0.25">
      <c r="B181" s="5" t="s">
        <v>17</v>
      </c>
      <c r="C181" s="5" t="s">
        <v>18</v>
      </c>
      <c r="D181" s="6">
        <v>0</v>
      </c>
      <c r="E181" s="6">
        <v>0</v>
      </c>
      <c r="F181" s="6">
        <v>106199230</v>
      </c>
      <c r="G181" s="6">
        <v>35394980</v>
      </c>
      <c r="H181" s="6">
        <v>25976134</v>
      </c>
      <c r="I181" s="6">
        <v>25976134</v>
      </c>
      <c r="J181" s="6">
        <v>20108519</v>
      </c>
    </row>
    <row r="182" spans="2:10" ht="22.5" x14ac:dyDescent="0.25">
      <c r="B182" s="5" t="s">
        <v>366</v>
      </c>
      <c r="C182" s="5" t="s">
        <v>112</v>
      </c>
      <c r="D182" s="6">
        <v>0</v>
      </c>
      <c r="E182" s="6">
        <v>0</v>
      </c>
      <c r="F182" s="6">
        <v>480000</v>
      </c>
      <c r="G182" s="6">
        <v>152000</v>
      </c>
      <c r="H182" s="6">
        <v>0</v>
      </c>
      <c r="I182" s="6">
        <v>0</v>
      </c>
      <c r="J182" s="6">
        <v>0</v>
      </c>
    </row>
    <row r="183" spans="2:10" ht="33" x14ac:dyDescent="0.25">
      <c r="B183" s="5" t="s">
        <v>404</v>
      </c>
      <c r="C183" s="5" t="s">
        <v>24</v>
      </c>
      <c r="D183" s="6">
        <v>0</v>
      </c>
      <c r="E183" s="6">
        <v>0</v>
      </c>
      <c r="F183" s="6">
        <v>480000</v>
      </c>
      <c r="G183" s="6">
        <v>152000</v>
      </c>
      <c r="H183" s="6">
        <v>0</v>
      </c>
      <c r="I183" s="6">
        <v>0</v>
      </c>
      <c r="J183" s="6">
        <v>0</v>
      </c>
    </row>
    <row r="184" spans="2:10" ht="22.5" x14ac:dyDescent="0.25">
      <c r="B184" s="5" t="s">
        <v>405</v>
      </c>
      <c r="C184" s="5" t="s">
        <v>406</v>
      </c>
      <c r="D184" s="6">
        <v>0</v>
      </c>
      <c r="E184" s="6">
        <v>0</v>
      </c>
      <c r="F184" s="6">
        <v>152000</v>
      </c>
      <c r="G184" s="6">
        <v>152000</v>
      </c>
      <c r="H184" s="6">
        <v>0</v>
      </c>
      <c r="I184" s="6">
        <v>0</v>
      </c>
      <c r="J184" s="6">
        <v>0</v>
      </c>
    </row>
    <row r="185" spans="2:10" ht="22.5" x14ac:dyDescent="0.25">
      <c r="B185" s="5" t="s">
        <v>407</v>
      </c>
      <c r="C185" s="5" t="s">
        <v>408</v>
      </c>
      <c r="D185" s="6">
        <v>0</v>
      </c>
      <c r="E185" s="6">
        <v>0</v>
      </c>
      <c r="F185" s="6">
        <v>328000</v>
      </c>
      <c r="G185" s="6">
        <v>0</v>
      </c>
      <c r="H185" s="6">
        <v>0</v>
      </c>
      <c r="I185" s="6">
        <v>0</v>
      </c>
      <c r="J185" s="6">
        <v>0</v>
      </c>
    </row>
    <row r="186" spans="2:10" ht="22.5" x14ac:dyDescent="0.25">
      <c r="B186" s="5" t="s">
        <v>409</v>
      </c>
      <c r="C186" s="5" t="s">
        <v>118</v>
      </c>
      <c r="D186" s="6">
        <v>0</v>
      </c>
      <c r="E186" s="6">
        <v>0</v>
      </c>
      <c r="F186" s="6">
        <v>65000</v>
      </c>
      <c r="G186" s="6">
        <v>0</v>
      </c>
      <c r="H186" s="6">
        <v>0</v>
      </c>
      <c r="I186" s="6">
        <v>0</v>
      </c>
      <c r="J186" s="6">
        <v>0</v>
      </c>
    </row>
    <row r="187" spans="2:10" ht="75" x14ac:dyDescent="0.25">
      <c r="B187" s="5" t="s">
        <v>410</v>
      </c>
      <c r="C187" s="5" t="s">
        <v>411</v>
      </c>
      <c r="D187" s="6">
        <v>0</v>
      </c>
      <c r="E187" s="6">
        <v>0</v>
      </c>
      <c r="F187" s="6">
        <v>65000</v>
      </c>
      <c r="G187" s="6">
        <v>0</v>
      </c>
      <c r="H187" s="6">
        <v>0</v>
      </c>
      <c r="I187" s="6">
        <v>0</v>
      </c>
      <c r="J187" s="6">
        <v>0</v>
      </c>
    </row>
    <row r="188" spans="2:10" ht="22.5" x14ac:dyDescent="0.25">
      <c r="B188" s="5" t="s">
        <v>412</v>
      </c>
      <c r="C188" s="5" t="s">
        <v>413</v>
      </c>
      <c r="D188" s="6">
        <v>0</v>
      </c>
      <c r="E188" s="6">
        <v>0</v>
      </c>
      <c r="F188" s="6">
        <v>65000</v>
      </c>
      <c r="G188" s="6">
        <v>0</v>
      </c>
      <c r="H188" s="6">
        <v>0</v>
      </c>
      <c r="I188" s="6">
        <v>0</v>
      </c>
      <c r="J188" s="6">
        <v>0</v>
      </c>
    </row>
    <row r="189" spans="2:10" ht="33" x14ac:dyDescent="0.25">
      <c r="B189" s="5" t="s">
        <v>414</v>
      </c>
      <c r="C189" s="5" t="s">
        <v>121</v>
      </c>
      <c r="D189" s="6">
        <v>0</v>
      </c>
      <c r="E189" s="6">
        <v>0</v>
      </c>
      <c r="F189" s="6">
        <v>14362240</v>
      </c>
      <c r="G189" s="6">
        <v>2990210</v>
      </c>
      <c r="H189" s="6">
        <v>3230782</v>
      </c>
      <c r="I189" s="6">
        <v>3230782</v>
      </c>
      <c r="J189" s="6">
        <v>840772</v>
      </c>
    </row>
    <row r="190" spans="2:10" ht="33" x14ac:dyDescent="0.25">
      <c r="B190" s="5" t="s">
        <v>415</v>
      </c>
      <c r="C190" s="5" t="s">
        <v>416</v>
      </c>
      <c r="D190" s="6">
        <v>0</v>
      </c>
      <c r="E190" s="6">
        <v>0</v>
      </c>
      <c r="F190" s="6">
        <v>12597520</v>
      </c>
      <c r="G190" s="6">
        <v>2401970</v>
      </c>
      <c r="H190" s="6">
        <v>3036863</v>
      </c>
      <c r="I190" s="6">
        <v>3036863</v>
      </c>
      <c r="J190" s="6">
        <v>770390</v>
      </c>
    </row>
    <row r="191" spans="2:10" x14ac:dyDescent="0.25">
      <c r="B191" s="5" t="s">
        <v>417</v>
      </c>
      <c r="C191" s="5" t="s">
        <v>418</v>
      </c>
      <c r="D191" s="6">
        <v>0</v>
      </c>
      <c r="E191" s="6">
        <v>0</v>
      </c>
      <c r="F191" s="6">
        <v>1882900</v>
      </c>
      <c r="G191" s="6">
        <v>353570</v>
      </c>
      <c r="H191" s="6">
        <v>483975</v>
      </c>
      <c r="I191" s="6">
        <v>483975</v>
      </c>
      <c r="J191" s="6">
        <v>144317</v>
      </c>
    </row>
    <row r="192" spans="2:10" x14ac:dyDescent="0.25">
      <c r="B192" s="5" t="s">
        <v>419</v>
      </c>
      <c r="C192" s="5" t="s">
        <v>420</v>
      </c>
      <c r="D192" s="6">
        <v>0</v>
      </c>
      <c r="E192" s="6">
        <v>0</v>
      </c>
      <c r="F192" s="6">
        <v>10666220</v>
      </c>
      <c r="G192" s="6">
        <v>2000000</v>
      </c>
      <c r="H192" s="6">
        <v>2544613</v>
      </c>
      <c r="I192" s="6">
        <v>2544613</v>
      </c>
      <c r="J192" s="6">
        <v>617798</v>
      </c>
    </row>
    <row r="193" spans="2:10" x14ac:dyDescent="0.25">
      <c r="B193" s="5" t="s">
        <v>421</v>
      </c>
      <c r="C193" s="5" t="s">
        <v>422</v>
      </c>
      <c r="D193" s="6">
        <v>0</v>
      </c>
      <c r="E193" s="6">
        <v>0</v>
      </c>
      <c r="F193" s="6">
        <v>48400</v>
      </c>
      <c r="G193" s="6">
        <v>48400</v>
      </c>
      <c r="H193" s="6">
        <v>8275</v>
      </c>
      <c r="I193" s="6">
        <v>8275</v>
      </c>
      <c r="J193" s="6">
        <v>8275</v>
      </c>
    </row>
    <row r="194" spans="2:10" ht="33" x14ac:dyDescent="0.25">
      <c r="B194" s="5" t="s">
        <v>423</v>
      </c>
      <c r="C194" s="5" t="s">
        <v>424</v>
      </c>
      <c r="D194" s="6">
        <v>0</v>
      </c>
      <c r="E194" s="6">
        <v>0</v>
      </c>
      <c r="F194" s="6">
        <v>1764720</v>
      </c>
      <c r="G194" s="6">
        <v>588240</v>
      </c>
      <c r="H194" s="6">
        <v>193919</v>
      </c>
      <c r="I194" s="6">
        <v>193919</v>
      </c>
      <c r="J194" s="6">
        <v>70382</v>
      </c>
    </row>
    <row r="195" spans="2:10" x14ac:dyDescent="0.25">
      <c r="B195" s="5" t="s">
        <v>417</v>
      </c>
      <c r="C195" s="5" t="s">
        <v>425</v>
      </c>
      <c r="D195" s="6">
        <v>0</v>
      </c>
      <c r="E195" s="6">
        <v>0</v>
      </c>
      <c r="F195" s="6">
        <v>264720</v>
      </c>
      <c r="G195" s="6">
        <v>88240</v>
      </c>
      <c r="H195" s="6">
        <v>19492</v>
      </c>
      <c r="I195" s="6">
        <v>19492</v>
      </c>
      <c r="J195" s="6">
        <v>10557</v>
      </c>
    </row>
    <row r="196" spans="2:10" x14ac:dyDescent="0.25">
      <c r="B196" s="5" t="s">
        <v>419</v>
      </c>
      <c r="C196" s="5" t="s">
        <v>426</v>
      </c>
      <c r="D196" s="6">
        <v>0</v>
      </c>
      <c r="E196" s="6">
        <v>0</v>
      </c>
      <c r="F196" s="6">
        <v>1500000</v>
      </c>
      <c r="G196" s="6">
        <v>500000</v>
      </c>
      <c r="H196" s="6">
        <v>174427</v>
      </c>
      <c r="I196" s="6">
        <v>174427</v>
      </c>
      <c r="J196" s="6">
        <v>59825</v>
      </c>
    </row>
    <row r="197" spans="2:10" ht="43.5" x14ac:dyDescent="0.25">
      <c r="B197" s="5" t="s">
        <v>427</v>
      </c>
      <c r="C197" s="5" t="s">
        <v>428</v>
      </c>
      <c r="D197" s="6">
        <v>0</v>
      </c>
      <c r="E197" s="6">
        <v>0</v>
      </c>
      <c r="F197" s="6">
        <v>6761300</v>
      </c>
      <c r="G197" s="6">
        <v>0</v>
      </c>
      <c r="H197" s="6">
        <v>0</v>
      </c>
      <c r="I197" s="6">
        <v>0</v>
      </c>
      <c r="J197" s="6">
        <v>0</v>
      </c>
    </row>
    <row r="198" spans="2:10" x14ac:dyDescent="0.25">
      <c r="B198" s="5" t="s">
        <v>429</v>
      </c>
      <c r="C198" s="5" t="s">
        <v>430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</row>
    <row r="199" spans="2:10" x14ac:dyDescent="0.25">
      <c r="B199" s="5" t="s">
        <v>431</v>
      </c>
      <c r="C199" s="5" t="s">
        <v>432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</row>
    <row r="200" spans="2:10" x14ac:dyDescent="0.25">
      <c r="B200" s="5" t="s">
        <v>433</v>
      </c>
      <c r="C200" s="5" t="s">
        <v>434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</row>
    <row r="201" spans="2:10" ht="22.5" x14ac:dyDescent="0.25">
      <c r="B201" s="5" t="s">
        <v>435</v>
      </c>
      <c r="C201" s="5" t="s">
        <v>436</v>
      </c>
      <c r="D201" s="6">
        <v>0</v>
      </c>
      <c r="E201" s="6">
        <v>0</v>
      </c>
      <c r="F201" s="6">
        <v>6761300</v>
      </c>
      <c r="G201" s="6">
        <v>0</v>
      </c>
      <c r="H201" s="6">
        <v>0</v>
      </c>
      <c r="I201" s="6">
        <v>0</v>
      </c>
      <c r="J201" s="6">
        <v>0</v>
      </c>
    </row>
    <row r="202" spans="2:10" x14ac:dyDescent="0.25">
      <c r="B202" s="5" t="s">
        <v>437</v>
      </c>
      <c r="C202" s="5" t="s">
        <v>438</v>
      </c>
      <c r="D202" s="6">
        <v>0</v>
      </c>
      <c r="E202" s="6">
        <v>0</v>
      </c>
      <c r="F202" s="6">
        <v>6254300</v>
      </c>
      <c r="G202" s="6">
        <v>0</v>
      </c>
      <c r="H202" s="6">
        <v>0</v>
      </c>
      <c r="I202" s="6">
        <v>0</v>
      </c>
      <c r="J202" s="6">
        <v>0</v>
      </c>
    </row>
    <row r="203" spans="2:10" ht="22.5" x14ac:dyDescent="0.25">
      <c r="B203" s="5" t="s">
        <v>439</v>
      </c>
      <c r="C203" s="5" t="s">
        <v>440</v>
      </c>
      <c r="D203" s="6">
        <v>0</v>
      </c>
      <c r="E203" s="6">
        <v>0</v>
      </c>
      <c r="F203" s="6">
        <v>507000</v>
      </c>
      <c r="G203" s="6">
        <v>0</v>
      </c>
      <c r="H203" s="6">
        <v>0</v>
      </c>
      <c r="I203" s="6">
        <v>0</v>
      </c>
      <c r="J203" s="6">
        <v>0</v>
      </c>
    </row>
    <row r="204" spans="2:10" ht="43.5" x14ac:dyDescent="0.25">
      <c r="B204" s="5" t="s">
        <v>441</v>
      </c>
      <c r="C204" s="5" t="s">
        <v>442</v>
      </c>
      <c r="D204" s="6">
        <v>0</v>
      </c>
      <c r="E204" s="6">
        <v>0</v>
      </c>
      <c r="F204" s="6">
        <v>34693300</v>
      </c>
      <c r="G204" s="6">
        <v>18220230</v>
      </c>
      <c r="H204" s="6">
        <v>12973338</v>
      </c>
      <c r="I204" s="6">
        <v>12973338</v>
      </c>
      <c r="J204" s="6">
        <v>11982901</v>
      </c>
    </row>
    <row r="205" spans="2:10" x14ac:dyDescent="0.25">
      <c r="B205" s="5" t="s">
        <v>443</v>
      </c>
      <c r="C205" s="5" t="s">
        <v>444</v>
      </c>
      <c r="D205" s="6">
        <v>0</v>
      </c>
      <c r="E205" s="6">
        <v>0</v>
      </c>
      <c r="F205" s="6">
        <v>28157390</v>
      </c>
      <c r="G205" s="6">
        <v>15311110</v>
      </c>
      <c r="H205" s="6">
        <v>10902490</v>
      </c>
      <c r="I205" s="6">
        <v>10902490</v>
      </c>
      <c r="J205" s="6">
        <v>10070190</v>
      </c>
    </row>
    <row r="206" spans="2:10" x14ac:dyDescent="0.25">
      <c r="B206" s="5" t="s">
        <v>445</v>
      </c>
      <c r="C206" s="5" t="s">
        <v>446</v>
      </c>
      <c r="D206" s="6">
        <v>0</v>
      </c>
      <c r="E206" s="6">
        <v>0</v>
      </c>
      <c r="F206" s="6">
        <v>5345910</v>
      </c>
      <c r="G206" s="6">
        <v>2909120</v>
      </c>
      <c r="H206" s="6">
        <v>2070848</v>
      </c>
      <c r="I206" s="6">
        <v>2070848</v>
      </c>
      <c r="J206" s="6">
        <v>1912711</v>
      </c>
    </row>
    <row r="207" spans="2:10" ht="22.5" x14ac:dyDescent="0.25">
      <c r="B207" s="5" t="s">
        <v>447</v>
      </c>
      <c r="C207" s="5" t="s">
        <v>448</v>
      </c>
      <c r="D207" s="6">
        <v>0</v>
      </c>
      <c r="E207" s="6">
        <v>0</v>
      </c>
      <c r="F207" s="6">
        <v>1190000</v>
      </c>
      <c r="G207" s="6">
        <v>0</v>
      </c>
      <c r="H207" s="6">
        <v>0</v>
      </c>
      <c r="I207" s="6">
        <v>0</v>
      </c>
      <c r="J207" s="6">
        <v>0</v>
      </c>
    </row>
    <row r="208" spans="2:10" ht="33" x14ac:dyDescent="0.25">
      <c r="B208" s="5" t="s">
        <v>449</v>
      </c>
      <c r="C208" s="5" t="s">
        <v>450</v>
      </c>
      <c r="D208" s="6">
        <v>0</v>
      </c>
      <c r="E208" s="6">
        <v>0</v>
      </c>
      <c r="F208" s="6">
        <v>10634490</v>
      </c>
      <c r="G208" s="6">
        <v>5373440</v>
      </c>
      <c r="H208" s="6">
        <v>3637092</v>
      </c>
      <c r="I208" s="6">
        <v>3637092</v>
      </c>
      <c r="J208" s="6">
        <v>2042670</v>
      </c>
    </row>
    <row r="209" spans="2:10" x14ac:dyDescent="0.25">
      <c r="B209" s="5" t="s">
        <v>451</v>
      </c>
      <c r="C209" s="5" t="s">
        <v>452</v>
      </c>
      <c r="D209" s="6">
        <v>0</v>
      </c>
      <c r="E209" s="6">
        <v>0</v>
      </c>
      <c r="F209" s="6">
        <v>8938930</v>
      </c>
      <c r="G209" s="6">
        <v>4517870</v>
      </c>
      <c r="H209" s="6">
        <v>3058775</v>
      </c>
      <c r="I209" s="6">
        <v>3058775</v>
      </c>
      <c r="J209" s="6">
        <v>1718925</v>
      </c>
    </row>
    <row r="210" spans="2:10" x14ac:dyDescent="0.25">
      <c r="B210" s="5" t="s">
        <v>445</v>
      </c>
      <c r="C210" s="5" t="s">
        <v>453</v>
      </c>
      <c r="D210" s="6">
        <v>0</v>
      </c>
      <c r="E210" s="6">
        <v>0</v>
      </c>
      <c r="F210" s="6">
        <v>1695560</v>
      </c>
      <c r="G210" s="6">
        <v>855570</v>
      </c>
      <c r="H210" s="6">
        <v>578317</v>
      </c>
      <c r="I210" s="6">
        <v>578317</v>
      </c>
      <c r="J210" s="6">
        <v>323745</v>
      </c>
    </row>
    <row r="211" spans="2:10" x14ac:dyDescent="0.25">
      <c r="B211" s="5" t="s">
        <v>454</v>
      </c>
      <c r="C211" s="5" t="s">
        <v>455</v>
      </c>
      <c r="D211" s="6">
        <v>0</v>
      </c>
      <c r="E211" s="6">
        <v>0</v>
      </c>
      <c r="F211" s="6">
        <v>39202900</v>
      </c>
      <c r="G211" s="6">
        <v>8659100</v>
      </c>
      <c r="H211" s="6">
        <v>6134922</v>
      </c>
      <c r="I211" s="6">
        <v>6134922</v>
      </c>
      <c r="J211" s="6">
        <v>5242176</v>
      </c>
    </row>
    <row r="212" spans="2:10" ht="22.5" x14ac:dyDescent="0.25">
      <c r="B212" s="5" t="s">
        <v>456</v>
      </c>
      <c r="C212" s="5" t="s">
        <v>136</v>
      </c>
      <c r="D212" s="6">
        <v>0</v>
      </c>
      <c r="E212" s="6">
        <v>0</v>
      </c>
      <c r="F212" s="6">
        <v>39202900</v>
      </c>
      <c r="G212" s="6">
        <v>8659100</v>
      </c>
      <c r="H212" s="6">
        <v>6134922</v>
      </c>
      <c r="I212" s="6">
        <v>6134922</v>
      </c>
      <c r="J212" s="6">
        <v>5242176</v>
      </c>
    </row>
    <row r="213" spans="2:10" x14ac:dyDescent="0.25">
      <c r="B213" s="5" t="s">
        <v>457</v>
      </c>
      <c r="C213" s="5" t="s">
        <v>458</v>
      </c>
      <c r="D213" s="6">
        <v>0</v>
      </c>
      <c r="E213" s="6">
        <v>0</v>
      </c>
      <c r="F213" s="6">
        <v>39202900</v>
      </c>
      <c r="G213" s="6">
        <v>8659100</v>
      </c>
      <c r="H213" s="6">
        <v>6134922</v>
      </c>
      <c r="I213" s="6">
        <v>6134922</v>
      </c>
      <c r="J213" s="6">
        <v>5242176</v>
      </c>
    </row>
    <row r="214" spans="2:10" x14ac:dyDescent="0.25">
      <c r="B214" s="5" t="s">
        <v>459</v>
      </c>
      <c r="C214" s="5" t="s">
        <v>460</v>
      </c>
      <c r="D214" s="6">
        <v>0</v>
      </c>
      <c r="E214" s="6">
        <v>0</v>
      </c>
      <c r="F214" s="6">
        <v>30000</v>
      </c>
      <c r="G214" s="6">
        <v>0</v>
      </c>
      <c r="H214" s="6">
        <v>0</v>
      </c>
      <c r="I214" s="6">
        <v>0</v>
      </c>
      <c r="J214" s="6">
        <v>0</v>
      </c>
    </row>
    <row r="215" spans="2:10" x14ac:dyDescent="0.25">
      <c r="B215" s="5" t="s">
        <v>461</v>
      </c>
      <c r="C215" s="5" t="s">
        <v>462</v>
      </c>
      <c r="D215" s="6">
        <v>0</v>
      </c>
      <c r="E215" s="6">
        <v>0</v>
      </c>
      <c r="F215" s="6">
        <v>157900</v>
      </c>
      <c r="G215" s="6">
        <v>112900</v>
      </c>
      <c r="H215" s="6">
        <v>8159</v>
      </c>
      <c r="I215" s="6">
        <v>8159</v>
      </c>
      <c r="J215" s="6">
        <v>8159</v>
      </c>
    </row>
    <row r="216" spans="2:10" ht="22.5" x14ac:dyDescent="0.25">
      <c r="B216" s="5" t="s">
        <v>463</v>
      </c>
      <c r="C216" s="5" t="s">
        <v>464</v>
      </c>
      <c r="D216" s="6">
        <v>0</v>
      </c>
      <c r="E216" s="6">
        <v>0</v>
      </c>
      <c r="F216" s="6">
        <v>150000</v>
      </c>
      <c r="G216" s="6">
        <v>50000</v>
      </c>
      <c r="H216" s="6">
        <v>0</v>
      </c>
      <c r="I216" s="6">
        <v>0</v>
      </c>
      <c r="J216" s="6">
        <v>0</v>
      </c>
    </row>
    <row r="217" spans="2:10" x14ac:dyDescent="0.25">
      <c r="B217" s="5" t="s">
        <v>465</v>
      </c>
      <c r="C217" s="5" t="s">
        <v>466</v>
      </c>
      <c r="D217" s="6">
        <v>0</v>
      </c>
      <c r="E217" s="6">
        <v>0</v>
      </c>
      <c r="F217" s="6">
        <v>38865000</v>
      </c>
      <c r="G217" s="6">
        <v>8496200</v>
      </c>
      <c r="H217" s="6">
        <v>6126763</v>
      </c>
      <c r="I217" s="6">
        <v>6126763</v>
      </c>
      <c r="J217" s="6">
        <v>5234017</v>
      </c>
    </row>
    <row r="218" spans="2:10" x14ac:dyDescent="0.25">
      <c r="B218" s="5" t="s">
        <v>260</v>
      </c>
      <c r="C218" s="5" t="s">
        <v>261</v>
      </c>
      <c r="D218" s="6">
        <v>0</v>
      </c>
      <c r="E218" s="6">
        <v>0</v>
      </c>
      <c r="F218" s="6">
        <v>-2200000</v>
      </c>
      <c r="G218" s="6">
        <v>-2200000</v>
      </c>
      <c r="H218" s="6">
        <v>0</v>
      </c>
      <c r="I218" s="6">
        <v>0</v>
      </c>
      <c r="J218" s="6">
        <v>0</v>
      </c>
    </row>
    <row r="220" spans="2:10" x14ac:dyDescent="0.25">
      <c r="B220" s="7" t="s">
        <v>469</v>
      </c>
      <c r="C220" s="8"/>
      <c r="G220" s="8" t="s">
        <v>470</v>
      </c>
    </row>
    <row r="221" spans="2:10" x14ac:dyDescent="0.25">
      <c r="B221" s="7" t="s">
        <v>471</v>
      </c>
      <c r="C221" s="8"/>
      <c r="G221" s="8" t="s">
        <v>472</v>
      </c>
    </row>
    <row r="222" spans="2:10" x14ac:dyDescent="0.25">
      <c r="B222" s="8"/>
      <c r="C222" s="8"/>
      <c r="G222" s="8"/>
    </row>
    <row r="223" spans="2:10" x14ac:dyDescent="0.25">
      <c r="B223" s="8"/>
      <c r="C223" s="8"/>
      <c r="G223" s="8"/>
    </row>
    <row r="224" spans="2:10" x14ac:dyDescent="0.25">
      <c r="B224" s="8"/>
      <c r="C224" s="8"/>
      <c r="G224" s="8"/>
    </row>
    <row r="225" spans="2:7" x14ac:dyDescent="0.25">
      <c r="B225" s="8"/>
      <c r="C225" s="8" t="s">
        <v>473</v>
      </c>
      <c r="G225" s="8"/>
    </row>
    <row r="226" spans="2:7" x14ac:dyDescent="0.25">
      <c r="B226" s="8"/>
      <c r="C226" s="8"/>
      <c r="G226" s="8"/>
    </row>
    <row r="227" spans="2:7" x14ac:dyDescent="0.25">
      <c r="B227" s="8" t="s">
        <v>474</v>
      </c>
      <c r="C227" s="8"/>
      <c r="G227" s="8" t="s">
        <v>475</v>
      </c>
    </row>
    <row r="228" spans="2:7" x14ac:dyDescent="0.25">
      <c r="B228" s="8"/>
      <c r="C228" s="8"/>
      <c r="G228" s="8" t="s">
        <v>476</v>
      </c>
    </row>
  </sheetData>
  <mergeCells count="21">
    <mergeCell ref="B178:J178"/>
    <mergeCell ref="H7:H11"/>
    <mergeCell ref="I7:I11"/>
    <mergeCell ref="J7:J11"/>
    <mergeCell ref="K7:K11"/>
    <mergeCell ref="B98:J98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2025-05-12T12:00:05Z</cp:lastPrinted>
  <dcterms:created xsi:type="dcterms:W3CDTF">2025-05-07T08:25:18Z</dcterms:created>
  <dcterms:modified xsi:type="dcterms:W3CDTF">2025-05-12T12:00:18Z</dcterms:modified>
</cp:coreProperties>
</file>