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5\martie\ph cont executie trim IV 2024\"/>
    </mc:Choice>
  </mc:AlternateContent>
  <xr:revisionPtr revIDLastSave="0" documentId="13_ncr:1_{162EE019-E3D2-4B42-8CA4-4C2AE99AB373}" xr6:coauthVersionLast="47" xr6:coauthVersionMax="47" xr10:uidLastSave="{00000000-0000-0000-0000-000000000000}"/>
  <bookViews>
    <workbookView xWindow="-120" yWindow="-120" windowWidth="29040" windowHeight="15990" xr2:uid="{2159F998-E152-48FC-86F5-78F611C10E37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I90" i="1"/>
  <c r="H90" i="1"/>
  <c r="G90" i="1"/>
  <c r="F90" i="1" s="1"/>
  <c r="E90" i="1"/>
  <c r="D90" i="1"/>
  <c r="I89" i="1"/>
  <c r="H89" i="1"/>
  <c r="G89" i="1"/>
  <c r="F89" i="1" s="1"/>
  <c r="E89" i="1"/>
  <c r="D89" i="1"/>
  <c r="I88" i="1"/>
  <c r="H88" i="1"/>
  <c r="G88" i="1"/>
  <c r="F88" i="1" s="1"/>
  <c r="E88" i="1"/>
  <c r="D88" i="1"/>
  <c r="F87" i="1"/>
  <c r="I86" i="1"/>
  <c r="H86" i="1"/>
  <c r="F86" i="1" s="1"/>
  <c r="G86" i="1"/>
  <c r="E86" i="1"/>
  <c r="D86" i="1"/>
  <c r="I85" i="1"/>
  <c r="H85" i="1"/>
  <c r="H79" i="1" s="1"/>
  <c r="G85" i="1"/>
  <c r="E85" i="1"/>
  <c r="D85" i="1"/>
  <c r="F84" i="1"/>
  <c r="I83" i="1"/>
  <c r="H83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E79" i="1"/>
  <c r="D79" i="1"/>
  <c r="F73" i="1"/>
  <c r="F72" i="1"/>
  <c r="F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E48" i="1" s="1"/>
  <c r="D68" i="1"/>
  <c r="D48" i="1" s="1"/>
  <c r="F67" i="1"/>
  <c r="F66" i="1"/>
  <c r="I65" i="1"/>
  <c r="H65" i="1"/>
  <c r="G65" i="1"/>
  <c r="G55" i="1" s="1"/>
  <c r="F65" i="1"/>
  <c r="E65" i="1"/>
  <c r="D65" i="1"/>
  <c r="F64" i="1"/>
  <c r="F63" i="1"/>
  <c r="F62" i="1"/>
  <c r="F61" i="1"/>
  <c r="F60" i="1"/>
  <c r="F59" i="1"/>
  <c r="F58" i="1"/>
  <c r="F57" i="1"/>
  <c r="I56" i="1"/>
  <c r="H56" i="1"/>
  <c r="F56" i="1" s="1"/>
  <c r="G56" i="1"/>
  <c r="E56" i="1"/>
  <c r="D56" i="1"/>
  <c r="I55" i="1"/>
  <c r="H55" i="1"/>
  <c r="H50" i="1" s="1"/>
  <c r="H49" i="1" s="1"/>
  <c r="H48" i="1" s="1"/>
  <c r="E55" i="1"/>
  <c r="D55" i="1"/>
  <c r="F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E50" i="1"/>
  <c r="D50" i="1"/>
  <c r="I49" i="1"/>
  <c r="E49" i="1"/>
  <c r="D49" i="1"/>
  <c r="I48" i="1"/>
  <c r="G79" i="1" l="1"/>
  <c r="F79" i="1" s="1"/>
  <c r="F85" i="1"/>
  <c r="F55" i="1"/>
  <c r="G50" i="1"/>
  <c r="G49" i="1" l="1"/>
  <c r="F50" i="1"/>
  <c r="G48" i="1" l="1"/>
  <c r="F48" i="1" s="1"/>
  <c r="F49" i="1"/>
  <c r="H14" i="3" l="1"/>
  <c r="H13" i="3" s="1"/>
  <c r="I14" i="3"/>
  <c r="I13" i="3" s="1"/>
  <c r="G15" i="3"/>
  <c r="G14" i="3" s="1"/>
  <c r="H15" i="3"/>
  <c r="I15" i="3"/>
  <c r="D16" i="3"/>
  <c r="D15" i="3" s="1"/>
  <c r="D14" i="3" s="1"/>
  <c r="D13" i="3" s="1"/>
  <c r="D12" i="3" s="1"/>
  <c r="E16" i="3"/>
  <c r="E15" i="3" s="1"/>
  <c r="E14" i="3" s="1"/>
  <c r="E13" i="3" s="1"/>
  <c r="G16" i="3"/>
  <c r="F16" i="3" s="1"/>
  <c r="K16" i="3" s="1"/>
  <c r="H16" i="3"/>
  <c r="I16" i="3"/>
  <c r="J16" i="3"/>
  <c r="J15" i="3" s="1"/>
  <c r="J14" i="3" s="1"/>
  <c r="J13" i="3" s="1"/>
  <c r="J12" i="3" s="1"/>
  <c r="F17" i="3"/>
  <c r="K17" i="3"/>
  <c r="G18" i="3"/>
  <c r="F18" i="3" s="1"/>
  <c r="H18" i="3"/>
  <c r="I18" i="3"/>
  <c r="D19" i="3"/>
  <c r="D18" i="3" s="1"/>
  <c r="E19" i="3"/>
  <c r="E18" i="3" s="1"/>
  <c r="G19" i="3"/>
  <c r="F19" i="3" s="1"/>
  <c r="K19" i="3" s="1"/>
  <c r="H19" i="3"/>
  <c r="I19" i="3"/>
  <c r="J19" i="3"/>
  <c r="J18" i="3" s="1"/>
  <c r="F20" i="3"/>
  <c r="K20" i="3"/>
  <c r="G21" i="3"/>
  <c r="D22" i="3"/>
  <c r="D21" i="3" s="1"/>
  <c r="E22" i="3"/>
  <c r="E21" i="3" s="1"/>
  <c r="G22" i="3"/>
  <c r="F22" i="3" s="1"/>
  <c r="J22" i="3"/>
  <c r="J21" i="3" s="1"/>
  <c r="D23" i="3"/>
  <c r="E23" i="3"/>
  <c r="G23" i="3"/>
  <c r="F23" i="3" s="1"/>
  <c r="K23" i="3" s="1"/>
  <c r="H23" i="3"/>
  <c r="H22" i="3" s="1"/>
  <c r="H21" i="3" s="1"/>
  <c r="I23" i="3"/>
  <c r="I22" i="3" s="1"/>
  <c r="I21" i="3" s="1"/>
  <c r="J23" i="3"/>
  <c r="F24" i="3"/>
  <c r="K24" i="3"/>
  <c r="G16" i="2"/>
  <c r="G15" i="2" s="1"/>
  <c r="D17" i="2"/>
  <c r="D16" i="2" s="1"/>
  <c r="D15" i="2" s="1"/>
  <c r="E17" i="2"/>
  <c r="E16" i="2" s="1"/>
  <c r="E15" i="2" s="1"/>
  <c r="G17" i="2"/>
  <c r="F17" i="2" s="1"/>
  <c r="K17" i="2" s="1"/>
  <c r="H17" i="2"/>
  <c r="H16" i="2" s="1"/>
  <c r="H15" i="2" s="1"/>
  <c r="H14" i="2" s="1"/>
  <c r="H13" i="2" s="1"/>
  <c r="H12" i="2" s="1"/>
  <c r="I17" i="2"/>
  <c r="I16" i="2" s="1"/>
  <c r="I15" i="2" s="1"/>
  <c r="I14" i="2" s="1"/>
  <c r="I13" i="2" s="1"/>
  <c r="I12" i="2" s="1"/>
  <c r="J17" i="2"/>
  <c r="J16" i="2" s="1"/>
  <c r="J15" i="2" s="1"/>
  <c r="F18" i="2"/>
  <c r="K18" i="2"/>
  <c r="G19" i="2"/>
  <c r="F19" i="2" s="1"/>
  <c r="D20" i="2"/>
  <c r="D19" i="2" s="1"/>
  <c r="E20" i="2"/>
  <c r="E19" i="2" s="1"/>
  <c r="G20" i="2"/>
  <c r="F20" i="2" s="1"/>
  <c r="K20" i="2" s="1"/>
  <c r="H20" i="2"/>
  <c r="H19" i="2" s="1"/>
  <c r="I20" i="2"/>
  <c r="I19" i="2" s="1"/>
  <c r="J20" i="2"/>
  <c r="J19" i="2" s="1"/>
  <c r="F21" i="2"/>
  <c r="K21" i="2"/>
  <c r="F22" i="2"/>
  <c r="K22" i="2" s="1"/>
  <c r="F23" i="2"/>
  <c r="K23" i="2"/>
  <c r="F24" i="2"/>
  <c r="K24" i="2"/>
  <c r="F25" i="2"/>
  <c r="K25" i="2" s="1"/>
  <c r="F26" i="2"/>
  <c r="K26" i="2"/>
  <c r="F27" i="2"/>
  <c r="K27" i="2"/>
  <c r="F28" i="2"/>
  <c r="K28" i="2" s="1"/>
  <c r="D29" i="2"/>
  <c r="E29" i="2"/>
  <c r="G29" i="2"/>
  <c r="F29" i="2" s="1"/>
  <c r="K29" i="2" s="1"/>
  <c r="H29" i="2"/>
  <c r="I29" i="2"/>
  <c r="J29" i="2"/>
  <c r="F30" i="2"/>
  <c r="K30" i="2"/>
  <c r="F31" i="2"/>
  <c r="K31" i="2" s="1"/>
  <c r="H33" i="2"/>
  <c r="H32" i="2" s="1"/>
  <c r="I33" i="2"/>
  <c r="I32" i="2" s="1"/>
  <c r="D34" i="2"/>
  <c r="D33" i="2" s="1"/>
  <c r="D32" i="2" s="1"/>
  <c r="E34" i="2"/>
  <c r="E33" i="2" s="1"/>
  <c r="E32" i="2" s="1"/>
  <c r="G34" i="2"/>
  <c r="G33" i="2" s="1"/>
  <c r="H34" i="2"/>
  <c r="I34" i="2"/>
  <c r="J34" i="2"/>
  <c r="J33" i="2" s="1"/>
  <c r="J32" i="2" s="1"/>
  <c r="F35" i="2"/>
  <c r="K35" i="2"/>
  <c r="F36" i="2"/>
  <c r="K36" i="2"/>
  <c r="F37" i="2"/>
  <c r="K37" i="2" s="1"/>
  <c r="G16" i="1"/>
  <c r="G15" i="1" s="1"/>
  <c r="D17" i="1"/>
  <c r="D16" i="1" s="1"/>
  <c r="D15" i="1" s="1"/>
  <c r="E17" i="1"/>
  <c r="E16" i="1" s="1"/>
  <c r="E15" i="1" s="1"/>
  <c r="G17" i="1"/>
  <c r="F17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/>
  <c r="D20" i="1"/>
  <c r="E20" i="1"/>
  <c r="E19" i="1" s="1"/>
  <c r="G20" i="1"/>
  <c r="H20" i="1"/>
  <c r="I20" i="1"/>
  <c r="J20" i="1"/>
  <c r="F21" i="1"/>
  <c r="K21" i="1"/>
  <c r="F22" i="1"/>
  <c r="K22" i="1" s="1"/>
  <c r="F23" i="1"/>
  <c r="K23" i="1"/>
  <c r="F24" i="1"/>
  <c r="K24" i="1"/>
  <c r="F25" i="1"/>
  <c r="K25" i="1" s="1"/>
  <c r="F26" i="1"/>
  <c r="K26" i="1"/>
  <c r="F27" i="1"/>
  <c r="K27" i="1" s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 s="1"/>
  <c r="H33" i="1"/>
  <c r="D34" i="1"/>
  <c r="D33" i="1" s="1"/>
  <c r="E34" i="1"/>
  <c r="E33" i="1" s="1"/>
  <c r="G34" i="1"/>
  <c r="F34" i="1" s="1"/>
  <c r="H34" i="1"/>
  <c r="I34" i="1"/>
  <c r="I33" i="1" s="1"/>
  <c r="J34" i="1"/>
  <c r="J33" i="1" s="1"/>
  <c r="F35" i="1"/>
  <c r="K35" i="1"/>
  <c r="I37" i="1"/>
  <c r="I36" i="1" s="1"/>
  <c r="D38" i="1"/>
  <c r="D37" i="1" s="1"/>
  <c r="D36" i="1" s="1"/>
  <c r="E38" i="1"/>
  <c r="E37" i="1" s="1"/>
  <c r="E36" i="1" s="1"/>
  <c r="G38" i="1"/>
  <c r="F38" i="1" s="1"/>
  <c r="K38" i="1" s="1"/>
  <c r="H38" i="1"/>
  <c r="H37" i="1" s="1"/>
  <c r="H36" i="1" s="1"/>
  <c r="I38" i="1"/>
  <c r="J38" i="1"/>
  <c r="J37" i="1" s="1"/>
  <c r="J36" i="1" s="1"/>
  <c r="F39" i="1"/>
  <c r="K39" i="1"/>
  <c r="F40" i="1"/>
  <c r="K40" i="1" s="1"/>
  <c r="F41" i="1"/>
  <c r="K41" i="1" s="1"/>
  <c r="F42" i="1"/>
  <c r="K42" i="1" s="1"/>
  <c r="F29" i="1" l="1"/>
  <c r="K29" i="1" s="1"/>
  <c r="I14" i="1"/>
  <c r="I13" i="1" s="1"/>
  <c r="I12" i="1" s="1"/>
  <c r="G37" i="1"/>
  <c r="F37" i="1" s="1"/>
  <c r="D19" i="1"/>
  <c r="K34" i="1"/>
  <c r="I19" i="1"/>
  <c r="J19" i="1"/>
  <c r="G19" i="1"/>
  <c r="K17" i="1"/>
  <c r="H19" i="1"/>
  <c r="H14" i="1" s="1"/>
  <c r="H13" i="1" s="1"/>
  <c r="H12" i="1" s="1"/>
  <c r="F20" i="1"/>
  <c r="K20" i="1" s="1"/>
  <c r="K22" i="3"/>
  <c r="F14" i="3"/>
  <c r="K14" i="3" s="1"/>
  <c r="G13" i="3"/>
  <c r="K18" i="3"/>
  <c r="I12" i="3"/>
  <c r="F21" i="3"/>
  <c r="K21" i="3" s="1"/>
  <c r="E12" i="3"/>
  <c r="H12" i="3"/>
  <c r="F15" i="3"/>
  <c r="K15" i="3" s="1"/>
  <c r="K19" i="2"/>
  <c r="D14" i="2"/>
  <c r="D13" i="2" s="1"/>
  <c r="D12" i="2" s="1"/>
  <c r="E14" i="2"/>
  <c r="E13" i="2" s="1"/>
  <c r="E12" i="2" s="1"/>
  <c r="G32" i="2"/>
  <c r="F32" i="2" s="1"/>
  <c r="K32" i="2" s="1"/>
  <c r="F33" i="2"/>
  <c r="K33" i="2" s="1"/>
  <c r="J14" i="2"/>
  <c r="J13" i="2" s="1"/>
  <c r="J12" i="2" s="1"/>
  <c r="G14" i="2"/>
  <c r="F15" i="2"/>
  <c r="K15" i="2" s="1"/>
  <c r="F16" i="2"/>
  <c r="K16" i="2" s="1"/>
  <c r="F34" i="2"/>
  <c r="K34" i="2" s="1"/>
  <c r="E14" i="1"/>
  <c r="E13" i="1" s="1"/>
  <c r="E12" i="1" s="1"/>
  <c r="K37" i="1"/>
  <c r="D14" i="1"/>
  <c r="D13" i="1" s="1"/>
  <c r="D12" i="1" s="1"/>
  <c r="J14" i="1"/>
  <c r="J13" i="1" s="1"/>
  <c r="J12" i="1" s="1"/>
  <c r="G14" i="1"/>
  <c r="F15" i="1"/>
  <c r="K15" i="1" s="1"/>
  <c r="F16" i="1"/>
  <c r="K16" i="1" s="1"/>
  <c r="G36" i="1"/>
  <c r="F36" i="1" s="1"/>
  <c r="K36" i="1" s="1"/>
  <c r="G33" i="1"/>
  <c r="F33" i="1" s="1"/>
  <c r="K33" i="1" s="1"/>
  <c r="F19" i="1" l="1"/>
  <c r="K19" i="1" s="1"/>
  <c r="G12" i="3"/>
  <c r="F12" i="3" s="1"/>
  <c r="K12" i="3" s="1"/>
  <c r="F13" i="3"/>
  <c r="K13" i="3" s="1"/>
  <c r="F14" i="2"/>
  <c r="K14" i="2" s="1"/>
  <c r="G13" i="2"/>
  <c r="F14" i="1"/>
  <c r="K14" i="1" s="1"/>
  <c r="G13" i="1"/>
  <c r="G12" i="2" l="1"/>
  <c r="F12" i="2" s="1"/>
  <c r="K12" i="2" s="1"/>
  <c r="F13" i="2"/>
  <c r="K13" i="2" s="1"/>
  <c r="F13" i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<sst xmlns="http://schemas.openxmlformats.org/spreadsheetml/2006/main" count="367" uniqueCount="154">
  <si>
    <t>CONSOLIDAT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</si>
  <si>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</si>
  <si>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</si>
  <si>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</si>
  <si>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4, Anul: 2024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</si>
  <si>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</si>
  <si>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</si>
  <si>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</si>
  <si>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</si>
  <si>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</si>
  <si>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</si>
  <si>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</si>
  <si>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</si>
  <si>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</si>
  <si>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</si>
  <si>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</si>
  <si>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</si>
  <si>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</si>
  <si>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</si>
  <si>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</si>
  <si>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</si>
  <si>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</si>
  <si>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</si>
  <si>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</si>
  <si>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</si>
  <si>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</si>
  <si>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12</t>
  </si>
  <si>
    <t>C.   VENITURI NEFISCALE ( cod 00.13+00.14)</t>
  </si>
  <si>
    <t>00.12</t>
  </si>
  <si>
    <t>13</t>
  </si>
  <si>
    <t>C1.  VENITURI DIN PROPRIETATE (cod 30.10)</t>
  </si>
  <si>
    <t>00.13</t>
  </si>
  <si>
    <t>14</t>
  </si>
  <si>
    <t xml:space="preserve">Venituri din proprietate  (cod 30.10.03+30.10.05+30.10.09+30.10.50) </t>
  </si>
  <si>
    <t>30.10</t>
  </si>
  <si>
    <t>16</t>
  </si>
  <si>
    <t>Venituri din concesiuni si inchirieri</t>
  </si>
  <si>
    <t>30.10.05</t>
  </si>
  <si>
    <t>17</t>
  </si>
  <si>
    <t>Alte venituri din concesiuni si inchirieri de catre institutiile publice</t>
  </si>
  <si>
    <t>30.10.05.30</t>
  </si>
  <si>
    <t>25</t>
  </si>
  <si>
    <t>C2.  VANZARI DE BUNURI SI SERVICII (cod 33.10+34.10+35.10+36.10+37.10)</t>
  </si>
  <si>
    <t>00.14</t>
  </si>
  <si>
    <t>26</t>
  </si>
  <si>
    <t xml:space="preserve">Venituri din prestari de servicii si alte activitati (cod 33.10.05+33.10.08+33.10.13+33.10.14+33.10.16+33.10.17+33.10.19+33.10.21+33.10.50) </t>
  </si>
  <si>
    <t>33.10</t>
  </si>
  <si>
    <t>28</t>
  </si>
  <si>
    <t>Taxe si alte venituri in invatamnt</t>
  </si>
  <si>
    <t>33.10.05</t>
  </si>
  <si>
    <t>29</t>
  </si>
  <si>
    <t>Venituri din prestari de servicii</t>
  </si>
  <si>
    <t>33.10.08</t>
  </si>
  <si>
    <t>32</t>
  </si>
  <si>
    <t>Contributia elevilor si studentilor pentru internate, camine si cantine</t>
  </si>
  <si>
    <t>33.10.14</t>
  </si>
  <si>
    <t>33</t>
  </si>
  <si>
    <t>Venituri din valorificarea produselor obtinute din activitatea proprie sau anexa</t>
  </si>
  <si>
    <t>33.10.16</t>
  </si>
  <si>
    <t>35</t>
  </si>
  <si>
    <t>Venituri din serbari si spectacole scolare, manifestari culturale, artistice si sportive</t>
  </si>
  <si>
    <t>33.10.19</t>
  </si>
  <si>
    <t>37</t>
  </si>
  <si>
    <t>Venituri din contractele incheiate cu casele de asigurari sociale de sanatate</t>
  </si>
  <si>
    <t>33.10.21</t>
  </si>
  <si>
    <t>38</t>
  </si>
  <si>
    <t>Venituri din contractele incheiate cu directiile de sanatate publica din sume alocate de la bugetul de stat</t>
  </si>
  <si>
    <t>33.10.30</t>
  </si>
  <si>
    <t>41</t>
  </si>
  <si>
    <t>Alte venituri din prestari de servicii si alte activitati</t>
  </si>
  <si>
    <t>33.10.50</t>
  </si>
  <si>
    <t>55</t>
  </si>
  <si>
    <t>Transferuri voluntare, altele decât subvenţiile (cod 37.10.01+37.10.50)</t>
  </si>
  <si>
    <t>37.10</t>
  </si>
  <si>
    <t>56</t>
  </si>
  <si>
    <t>Donatii si sponsorizari</t>
  </si>
  <si>
    <t>37.10.01</t>
  </si>
  <si>
    <t>57</t>
  </si>
  <si>
    <t xml:space="preserve">Vărsăminte din secţiunea de funcţionare pentru finanţarea secţiunii de dezvoltare a bugetului local (cu semnul minus) </t>
  </si>
  <si>
    <t>37.10.03</t>
  </si>
  <si>
    <t>58</t>
  </si>
  <si>
    <t>Vărsăminte din secţiunea de funcţionare</t>
  </si>
  <si>
    <t>37.10.04</t>
  </si>
  <si>
    <t>60</t>
  </si>
  <si>
    <t>II. VENITURI DIN CAPITAL (cod 39.10)</t>
  </si>
  <si>
    <t>00.15</t>
  </si>
  <si>
    <t>61</t>
  </si>
  <si>
    <t>Venituri din valorificarea unor bunuri (cod 39.10.01+39.10.50)</t>
  </si>
  <si>
    <t>39.10</t>
  </si>
  <si>
    <t>62</t>
  </si>
  <si>
    <t>Venituri din valorificarea unor bunuri ale institutiilor publice</t>
  </si>
  <si>
    <t>39.10.01</t>
  </si>
  <si>
    <t>78</t>
  </si>
  <si>
    <t>IV.  SUBVENTII (cod 00.18)</t>
  </si>
  <si>
    <t>00.17</t>
  </si>
  <si>
    <t>79</t>
  </si>
  <si>
    <t>SUBVENTII DE LA ALTE NIVELE ALE ADMINISTRATIEI PUBLICE (cod 42.10+43.10)</t>
  </si>
  <si>
    <t>00.18</t>
  </si>
  <si>
    <t>108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</si>
  <si>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</si>
  <si>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</si>
  <si>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109</t>
  </si>
  <si>
    <t>Subventii pentru institutii publice</t>
  </si>
  <si>
    <t>43.10.09</t>
  </si>
  <si>
    <t>110</t>
  </si>
  <si>
    <t>Subventii din bugetele locale pentru finantarea cheltuielilor curente din domeniul sanatatii</t>
  </si>
  <si>
    <t>43.10.10</t>
  </si>
  <si>
    <t>112</t>
  </si>
  <si>
    <t>Subventii din bugetele locale pentru finantarea cheltuielilor de capital din domeniul sanatatii</t>
  </si>
  <si>
    <t>43.10.14</t>
  </si>
  <si>
    <t>131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</si>
  <si>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</si>
  <si>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</si>
  <si>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</si>
  <si>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</si>
  <si>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</si>
  <si>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</si>
  <si>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</si>
  <si>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</si>
  <si>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</si>
  <si>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54</t>
  </si>
  <si>
    <t>67</t>
  </si>
  <si>
    <t>68</t>
  </si>
  <si>
    <t>75</t>
  </si>
  <si>
    <t>76</t>
  </si>
  <si>
    <t>77</t>
  </si>
  <si>
    <t>82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</si>
  <si>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</si>
  <si>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</si>
  <si>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</si>
  <si>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</si>
  <si>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</si>
  <si>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</si>
  <si>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9</t>
  </si>
  <si>
    <t>10</t>
  </si>
  <si>
    <t>11</t>
  </si>
  <si>
    <t>22</t>
  </si>
  <si>
    <t>23</t>
  </si>
  <si>
    <t>48</t>
  </si>
  <si>
    <t>49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</si>
  <si>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</si>
  <si>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</si>
  <si>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</si>
  <si>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</si>
  <si>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</si>
  <si>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</si>
  <si>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</si>
  <si>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</si>
  <si>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</si>
  <si>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</si>
  <si>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</si>
  <si>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inițiale</t>
  </si>
  <si>
    <t>Prevederi bugetare definitive</t>
  </si>
  <si>
    <t>MUNICIPIUL CÂMPULUNG MOLDOVENESC                                               ANEXA NR. 3 LA HCL NR. _____/2025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</si>
</sst>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2A3D-EFE8-4115-A4B9-341612BFB8EB}">
  <dimension ref="A1:T103"/>
  <sheetViews>
    <sheetView tabSelected="1" topLeftCell="B1" workbookViewId="0">
      <selection activeCell="S22" sqref="S22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4" width="14.42578125" customWidth="1"/>
    <col min="5" max="5" width="12.85546875" customWidth="1"/>
    <col min="6" max="8" width="14.42578125" hidden="1" customWidth="1"/>
    <col min="9" max="9" width="12.7109375" customWidth="1"/>
    <col min="10" max="11" width="14.42578125" hidden="1" customWidth="1"/>
  </cols>
  <sheetData>
    <row r="1" spans="1:11" x14ac:dyDescent="0.25">
      <c r="A1" s="13" t="s">
        <v>153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140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57" customHeight="1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151</v>
      </c>
      <c r="E7" s="10" t="s">
        <v>152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0.75" customHeight="1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D13+D33+D36</f>
        <v>53026300</v>
      </c>
      <c r="E12" s="6">
        <f>E13+E33+E36</f>
        <v>61977250</v>
      </c>
      <c r="F12" s="6">
        <f t="shared" ref="F12:F42" si="0">G12+H12</f>
        <v>63059093</v>
      </c>
      <c r="G12" s="6">
        <f>G13+G33+G36</f>
        <v>998056</v>
      </c>
      <c r="H12" s="6">
        <f>H13+H33+H36</f>
        <v>62061037</v>
      </c>
      <c r="I12" s="6">
        <f>I13+I33+I36</f>
        <v>62208280</v>
      </c>
      <c r="J12" s="6">
        <f>J13+J33+J36</f>
        <v>90837</v>
      </c>
      <c r="K12" s="6">
        <f t="shared" ref="K12:K42" si="1">F12-I12-J12</f>
        <v>759976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25383300</v>
      </c>
      <c r="E13" s="6">
        <f>+E14</f>
        <v>29752260</v>
      </c>
      <c r="F13" s="6">
        <f t="shared" si="0"/>
        <v>30421515</v>
      </c>
      <c r="G13" s="6">
        <f>+G14</f>
        <v>998056</v>
      </c>
      <c r="H13" s="6">
        <f>+H14</f>
        <v>29423459</v>
      </c>
      <c r="I13" s="6">
        <f>+I14</f>
        <v>29570702</v>
      </c>
      <c r="J13" s="6">
        <f>+J14</f>
        <v>90837</v>
      </c>
      <c r="K13" s="6">
        <f t="shared" si="1"/>
        <v>759976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25383300</v>
      </c>
      <c r="E14" s="6">
        <f>E15+E19</f>
        <v>29752260</v>
      </c>
      <c r="F14" s="6">
        <f t="shared" si="0"/>
        <v>30421515</v>
      </c>
      <c r="G14" s="6">
        <f>G15+G19</f>
        <v>998056</v>
      </c>
      <c r="H14" s="6">
        <f>H15+H19</f>
        <v>29423459</v>
      </c>
      <c r="I14" s="6">
        <f>I15+I19</f>
        <v>29570702</v>
      </c>
      <c r="J14" s="6">
        <f>J15+J19</f>
        <v>90837</v>
      </c>
      <c r="K14" s="6">
        <f t="shared" si="1"/>
        <v>759976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98800</v>
      </c>
      <c r="F15" s="6">
        <f t="shared" si="0"/>
        <v>31380</v>
      </c>
      <c r="G15" s="6">
        <f>G16</f>
        <v>8378</v>
      </c>
      <c r="H15" s="6">
        <f>H16</f>
        <v>23002</v>
      </c>
      <c r="I15" s="6">
        <f>I16</f>
        <v>21247</v>
      </c>
      <c r="J15" s="6">
        <f>J16</f>
        <v>10133</v>
      </c>
      <c r="K15" s="6">
        <f t="shared" si="1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98800</v>
      </c>
      <c r="F16" s="6">
        <f t="shared" si="0"/>
        <v>31380</v>
      </c>
      <c r="G16" s="6">
        <f>+G17</f>
        <v>8378</v>
      </c>
      <c r="H16" s="6">
        <f>+H17</f>
        <v>23002</v>
      </c>
      <c r="I16" s="6">
        <f>+I17</f>
        <v>21247</v>
      </c>
      <c r="J16" s="6">
        <f>+J17</f>
        <v>10133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98800</v>
      </c>
      <c r="F17" s="6">
        <f t="shared" si="0"/>
        <v>31380</v>
      </c>
      <c r="G17" s="6">
        <f>G18</f>
        <v>8378</v>
      </c>
      <c r="H17" s="6">
        <f>H18</f>
        <v>23002</v>
      </c>
      <c r="I17" s="6">
        <f>I18</f>
        <v>21247</v>
      </c>
      <c r="J17" s="6">
        <f>J18</f>
        <v>10133</v>
      </c>
      <c r="K17" s="6">
        <f t="shared" si="1"/>
        <v>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121800</v>
      </c>
      <c r="E18" s="6">
        <v>98800</v>
      </c>
      <c r="F18" s="6">
        <f t="shared" si="0"/>
        <v>31380</v>
      </c>
      <c r="G18" s="6">
        <v>8378</v>
      </c>
      <c r="H18" s="6">
        <v>23002</v>
      </c>
      <c r="I18" s="6">
        <v>21247</v>
      </c>
      <c r="J18" s="6">
        <v>10133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25261500</v>
      </c>
      <c r="E19" s="6">
        <f>E20+E29</f>
        <v>29653460</v>
      </c>
      <c r="F19" s="6">
        <f t="shared" si="0"/>
        <v>30390135</v>
      </c>
      <c r="G19" s="6">
        <f>G20+G29</f>
        <v>989678</v>
      </c>
      <c r="H19" s="6">
        <f>H20+H29</f>
        <v>29400457</v>
      </c>
      <c r="I19" s="6">
        <f>I20+I29</f>
        <v>29549455</v>
      </c>
      <c r="J19" s="6">
        <f>J20+J29</f>
        <v>80704</v>
      </c>
      <c r="K19" s="6">
        <f t="shared" si="1"/>
        <v>759976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25241500</v>
      </c>
      <c r="E20" s="6">
        <f>+E21+E22+E23+E24+E25+E26+E27+E28</f>
        <v>29622960</v>
      </c>
      <c r="F20" s="6">
        <f t="shared" si="0"/>
        <v>30359635</v>
      </c>
      <c r="G20" s="6">
        <f>+G21+G22+G23+G24+G25+G26+G27+G28</f>
        <v>989678</v>
      </c>
      <c r="H20" s="6">
        <f>+H21+H22+H23+H24+H25+H26+H27+H28</f>
        <v>29369957</v>
      </c>
      <c r="I20" s="6">
        <f>+I21+I22+I23+I24+I25+I26+I27+I28</f>
        <v>29518955</v>
      </c>
      <c r="J20" s="6">
        <f>+J21+J22+J23+J24+J25+J26+J27+J28</f>
        <v>80704</v>
      </c>
      <c r="K20" s="6">
        <f t="shared" si="1"/>
        <v>759976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18178</v>
      </c>
      <c r="G21" s="6">
        <v>0</v>
      </c>
      <c r="H21" s="6">
        <v>18178</v>
      </c>
      <c r="I21" s="6">
        <v>18178</v>
      </c>
      <c r="J21" s="6">
        <v>0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386000</v>
      </c>
      <c r="E22" s="6">
        <v>463510</v>
      </c>
      <c r="F22" s="6">
        <f t="shared" si="0"/>
        <v>642091</v>
      </c>
      <c r="G22" s="6">
        <v>82066</v>
      </c>
      <c r="H22" s="6">
        <v>560025</v>
      </c>
      <c r="I22" s="6">
        <v>554749</v>
      </c>
      <c r="J22" s="6">
        <v>75921</v>
      </c>
      <c r="K22" s="6">
        <f t="shared" si="1"/>
        <v>11421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649500</v>
      </c>
      <c r="E23" s="6">
        <v>649500</v>
      </c>
      <c r="F23" s="6">
        <f t="shared" si="0"/>
        <v>661051</v>
      </c>
      <c r="G23" s="6">
        <v>0</v>
      </c>
      <c r="H23" s="6">
        <v>661051</v>
      </c>
      <c r="I23" s="6">
        <v>656268</v>
      </c>
      <c r="J23" s="6">
        <v>4783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28000</v>
      </c>
      <c r="E24" s="6">
        <v>29000</v>
      </c>
      <c r="F24" s="6">
        <f t="shared" si="0"/>
        <v>24886</v>
      </c>
      <c r="G24" s="6">
        <v>0</v>
      </c>
      <c r="H24" s="6">
        <v>24886</v>
      </c>
      <c r="I24" s="6">
        <v>24886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16570</v>
      </c>
      <c r="G25" s="6">
        <v>0</v>
      </c>
      <c r="H25" s="6">
        <v>16570</v>
      </c>
      <c r="I25" s="6">
        <v>16570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22621000</v>
      </c>
      <c r="E26" s="6">
        <v>26853950</v>
      </c>
      <c r="F26" s="6">
        <f t="shared" si="0"/>
        <v>27350428</v>
      </c>
      <c r="G26" s="6">
        <v>907612</v>
      </c>
      <c r="H26" s="6">
        <v>26442816</v>
      </c>
      <c r="I26" s="6">
        <v>26601873</v>
      </c>
      <c r="J26" s="6">
        <v>0</v>
      </c>
      <c r="K26" s="6">
        <f t="shared" si="1"/>
        <v>748555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1387000</v>
      </c>
      <c r="E27" s="6">
        <v>1437000</v>
      </c>
      <c r="F27" s="6">
        <f t="shared" si="0"/>
        <v>1443491</v>
      </c>
      <c r="G27" s="6">
        <v>0</v>
      </c>
      <c r="H27" s="6">
        <v>1443491</v>
      </c>
      <c r="I27" s="6">
        <v>1443491</v>
      </c>
      <c r="J27" s="6">
        <v>0</v>
      </c>
      <c r="K27" s="6">
        <f t="shared" si="1"/>
        <v>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150000</v>
      </c>
      <c r="E28" s="6">
        <v>170000</v>
      </c>
      <c r="F28" s="6">
        <f t="shared" si="0"/>
        <v>202940</v>
      </c>
      <c r="G28" s="6">
        <v>0</v>
      </c>
      <c r="H28" s="6">
        <v>202940</v>
      </c>
      <c r="I28" s="6">
        <v>202940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20000</v>
      </c>
      <c r="E29" s="6">
        <f>E30+E31+E32</f>
        <v>30500</v>
      </c>
      <c r="F29" s="6">
        <f t="shared" si="0"/>
        <v>30500</v>
      </c>
      <c r="G29" s="6">
        <f>G30+G31+G32</f>
        <v>0</v>
      </c>
      <c r="H29" s="6">
        <f>H30+H31+H32</f>
        <v>30500</v>
      </c>
      <c r="I29" s="6">
        <f>I30+I31+I32</f>
        <v>30500</v>
      </c>
      <c r="J29" s="6">
        <f>J30+J31+J32</f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20000</v>
      </c>
      <c r="E30" s="6">
        <v>30500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77</v>
      </c>
      <c r="B31" s="5" t="s">
        <v>78</v>
      </c>
      <c r="C31" s="5" t="s">
        <v>79</v>
      </c>
      <c r="D31" s="6">
        <v>-497200</v>
      </c>
      <c r="E31" s="6">
        <v>-1347320</v>
      </c>
      <c r="F31" s="6">
        <f t="shared" si="0"/>
        <v>-848195</v>
      </c>
      <c r="G31" s="6">
        <v>0</v>
      </c>
      <c r="H31" s="6">
        <v>-848195</v>
      </c>
      <c r="I31" s="6">
        <v>-848195</v>
      </c>
      <c r="J31" s="6">
        <v>0</v>
      </c>
      <c r="K31" s="6">
        <f t="shared" si="1"/>
        <v>0</v>
      </c>
    </row>
    <row r="32" spans="1:11" s="2" customFormat="1" x14ac:dyDescent="0.25">
      <c r="A32" s="5" t="s">
        <v>80</v>
      </c>
      <c r="B32" s="5" t="s">
        <v>81</v>
      </c>
      <c r="C32" s="5" t="s">
        <v>82</v>
      </c>
      <c r="D32" s="6">
        <v>497200</v>
      </c>
      <c r="E32" s="6">
        <v>1347320</v>
      </c>
      <c r="F32" s="6">
        <f t="shared" si="0"/>
        <v>848195</v>
      </c>
      <c r="G32" s="6">
        <v>0</v>
      </c>
      <c r="H32" s="6">
        <v>848195</v>
      </c>
      <c r="I32" s="6">
        <v>848195</v>
      </c>
      <c r="J32" s="6">
        <v>0</v>
      </c>
      <c r="K32" s="6">
        <f t="shared" si="1"/>
        <v>0</v>
      </c>
    </row>
    <row r="33" spans="1:11" s="2" customFormat="1" x14ac:dyDescent="0.25">
      <c r="A33" s="5" t="s">
        <v>83</v>
      </c>
      <c r="B33" s="5" t="s">
        <v>84</v>
      </c>
      <c r="C33" s="5" t="s">
        <v>85</v>
      </c>
      <c r="D33" s="6">
        <f>D34</f>
        <v>0</v>
      </c>
      <c r="E33" s="6">
        <f>E34</f>
        <v>1490</v>
      </c>
      <c r="F33" s="6">
        <f t="shared" si="0"/>
        <v>1499</v>
      </c>
      <c r="G33" s="6">
        <f t="shared" ref="G33:J34" si="2">G34</f>
        <v>0</v>
      </c>
      <c r="H33" s="6">
        <f t="shared" si="2"/>
        <v>1499</v>
      </c>
      <c r="I33" s="6">
        <f t="shared" si="2"/>
        <v>1499</v>
      </c>
      <c r="J33" s="6">
        <f t="shared" si="2"/>
        <v>0</v>
      </c>
      <c r="K33" s="6">
        <f t="shared" si="1"/>
        <v>0</v>
      </c>
    </row>
    <row r="34" spans="1:11" s="2" customFormat="1" ht="22.5" x14ac:dyDescent="0.25">
      <c r="A34" s="5" t="s">
        <v>86</v>
      </c>
      <c r="B34" s="5" t="s">
        <v>87</v>
      </c>
      <c r="C34" s="5" t="s">
        <v>88</v>
      </c>
      <c r="D34" s="6">
        <f>D35</f>
        <v>0</v>
      </c>
      <c r="E34" s="6">
        <f>E35</f>
        <v>1490</v>
      </c>
      <c r="F34" s="6">
        <f t="shared" si="0"/>
        <v>1499</v>
      </c>
      <c r="G34" s="6">
        <f t="shared" si="2"/>
        <v>0</v>
      </c>
      <c r="H34" s="6">
        <f t="shared" si="2"/>
        <v>1499</v>
      </c>
      <c r="I34" s="6">
        <f t="shared" si="2"/>
        <v>1499</v>
      </c>
      <c r="J34" s="6">
        <f t="shared" si="2"/>
        <v>0</v>
      </c>
      <c r="K34" s="6">
        <f t="shared" si="1"/>
        <v>0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1490</v>
      </c>
      <c r="F35" s="6">
        <f t="shared" si="0"/>
        <v>1499</v>
      </c>
      <c r="G35" s="6">
        <v>0</v>
      </c>
      <c r="H35" s="6">
        <v>1499</v>
      </c>
      <c r="I35" s="6">
        <v>1499</v>
      </c>
      <c r="J35" s="6">
        <v>0</v>
      </c>
      <c r="K35" s="6">
        <f t="shared" si="1"/>
        <v>0</v>
      </c>
    </row>
    <row r="36" spans="1:11" s="2" customFormat="1" x14ac:dyDescent="0.25">
      <c r="A36" s="5" t="s">
        <v>92</v>
      </c>
      <c r="B36" s="5" t="s">
        <v>93</v>
      </c>
      <c r="C36" s="5" t="s">
        <v>94</v>
      </c>
      <c r="D36" s="6">
        <f>D37</f>
        <v>27643000</v>
      </c>
      <c r="E36" s="6">
        <f>E37</f>
        <v>32223500</v>
      </c>
      <c r="F36" s="6">
        <f t="shared" si="0"/>
        <v>32636079</v>
      </c>
      <c r="G36" s="6">
        <f>G37</f>
        <v>0</v>
      </c>
      <c r="H36" s="6">
        <f>H37</f>
        <v>32636079</v>
      </c>
      <c r="I36" s="6">
        <f>I37</f>
        <v>32636079</v>
      </c>
      <c r="J36" s="6">
        <f>J37</f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+D38</f>
        <v>27643000</v>
      </c>
      <c r="E37" s="6">
        <f>+E38</f>
        <v>32223500</v>
      </c>
      <c r="F37" s="6">
        <f t="shared" si="0"/>
        <v>32636079</v>
      </c>
      <c r="G37" s="6">
        <f>+G38</f>
        <v>0</v>
      </c>
      <c r="H37" s="6">
        <f>+H38</f>
        <v>32636079</v>
      </c>
      <c r="I37" s="6">
        <f>+I38</f>
        <v>32636079</v>
      </c>
      <c r="J37" s="6">
        <f>+J38</f>
        <v>0</v>
      </c>
      <c r="K37" s="6">
        <f t="shared" si="1"/>
        <v>0</v>
      </c>
    </row>
    <row r="38" spans="1:11" s="2" customFormat="1" ht="64.5" x14ac:dyDescent="0.25">
      <c r="A38" s="5" t="s">
        <v>98</v>
      </c>
      <c r="B38" s="5" t="s">
        <v>99</v>
      </c>
      <c r="C38" s="5" t="s">
        <v>100</v>
      </c>
      <c r="D38" s="6">
        <f>D39+D40+D41+D42</f>
        <v>27643000</v>
      </c>
      <c r="E38" s="6">
        <f>E39+E40+E41+E42</f>
        <v>32223500</v>
      </c>
      <c r="F38" s="6">
        <f t="shared" si="0"/>
        <v>32636079</v>
      </c>
      <c r="G38" s="6">
        <f>G39+G40+G41+G42</f>
        <v>0</v>
      </c>
      <c r="H38" s="6">
        <f>H39+H40+H41+H42</f>
        <v>32636079</v>
      </c>
      <c r="I38" s="6">
        <f>I39+I40+I41+I42</f>
        <v>32636079</v>
      </c>
      <c r="J38" s="6">
        <f>J39+J40+J41+J42</f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v>2450000</v>
      </c>
      <c r="E39" s="6">
        <v>2960610</v>
      </c>
      <c r="F39" s="6">
        <f t="shared" si="0"/>
        <v>2396190</v>
      </c>
      <c r="G39" s="6">
        <v>0</v>
      </c>
      <c r="H39" s="6">
        <v>2396190</v>
      </c>
      <c r="I39" s="6">
        <v>2396190</v>
      </c>
      <c r="J39" s="6">
        <v>0</v>
      </c>
      <c r="K39" s="6">
        <f t="shared" si="1"/>
        <v>0</v>
      </c>
    </row>
    <row r="40" spans="1:11" s="2" customFormat="1" ht="22.5" x14ac:dyDescent="0.25">
      <c r="A40" s="5" t="s">
        <v>104</v>
      </c>
      <c r="B40" s="5" t="s">
        <v>105</v>
      </c>
      <c r="C40" s="5" t="s">
        <v>106</v>
      </c>
      <c r="D40" s="6">
        <v>250000</v>
      </c>
      <c r="E40" s="6">
        <v>270000</v>
      </c>
      <c r="F40" s="6">
        <f t="shared" si="0"/>
        <v>270000</v>
      </c>
      <c r="G40" s="6">
        <v>0</v>
      </c>
      <c r="H40" s="6">
        <v>270000</v>
      </c>
      <c r="I40" s="6">
        <v>270000</v>
      </c>
      <c r="J40" s="6">
        <v>0</v>
      </c>
      <c r="K40" s="6">
        <f t="shared" si="1"/>
        <v>0</v>
      </c>
    </row>
    <row r="41" spans="1:11" s="2" customFormat="1" ht="22.5" x14ac:dyDescent="0.25">
      <c r="A41" s="5" t="s">
        <v>107</v>
      </c>
      <c r="B41" s="5" t="s">
        <v>108</v>
      </c>
      <c r="C41" s="5" t="s">
        <v>109</v>
      </c>
      <c r="D41" s="6">
        <v>320000</v>
      </c>
      <c r="E41" s="6">
        <v>600000</v>
      </c>
      <c r="F41" s="6">
        <f t="shared" si="0"/>
        <v>600000</v>
      </c>
      <c r="G41" s="6">
        <v>0</v>
      </c>
      <c r="H41" s="6">
        <v>600000</v>
      </c>
      <c r="I41" s="6">
        <v>600000</v>
      </c>
      <c r="J41" s="6">
        <v>0</v>
      </c>
      <c r="K41" s="6">
        <f t="shared" si="1"/>
        <v>0</v>
      </c>
    </row>
    <row r="42" spans="1:11" s="2" customFormat="1" ht="33" x14ac:dyDescent="0.25">
      <c r="A42" s="5" t="s">
        <v>110</v>
      </c>
      <c r="B42" s="5" t="s">
        <v>111</v>
      </c>
      <c r="C42" s="5" t="s">
        <v>112</v>
      </c>
      <c r="D42" s="6">
        <v>24623000</v>
      </c>
      <c r="E42" s="6">
        <v>28392890</v>
      </c>
      <c r="F42" s="6">
        <f t="shared" si="0"/>
        <v>29369889</v>
      </c>
      <c r="G42" s="6">
        <v>0</v>
      </c>
      <c r="H42" s="6">
        <v>29369889</v>
      </c>
      <c r="I42" s="6">
        <v>29369889</v>
      </c>
      <c r="J42" s="6">
        <v>0</v>
      </c>
      <c r="K42" s="6">
        <f t="shared" si="1"/>
        <v>0</v>
      </c>
    </row>
    <row r="43" spans="1:11" s="2" customFormat="1" x14ac:dyDescent="0.25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</row>
    <row r="45" spans="1:11" x14ac:dyDescent="0.25">
      <c r="B45" s="11" t="s">
        <v>141</v>
      </c>
      <c r="C45" s="11"/>
      <c r="D45" s="11"/>
      <c r="E45" s="11"/>
      <c r="F45" s="11"/>
      <c r="G45" s="11"/>
      <c r="H45" s="11"/>
      <c r="I45" s="11"/>
      <c r="J45" s="11"/>
    </row>
    <row r="47" spans="1:11" ht="1.5" customHeight="1" x14ac:dyDescent="0.25"/>
    <row r="48" spans="1:11" ht="22.5" x14ac:dyDescent="0.25">
      <c r="B48" s="5" t="s">
        <v>119</v>
      </c>
      <c r="C48" s="5" t="s">
        <v>22</v>
      </c>
      <c r="D48" s="6">
        <f>D49+D68</f>
        <v>52209100</v>
      </c>
      <c r="E48" s="6">
        <f>E49+E68</f>
        <v>60028440</v>
      </c>
      <c r="F48" s="6">
        <f t="shared" ref="F48:F73" si="3">G48+H48</f>
        <v>61609399</v>
      </c>
      <c r="G48" s="6">
        <f>G49+G68</f>
        <v>998056</v>
      </c>
      <c r="H48" s="6">
        <f>H49+H68</f>
        <v>60611343</v>
      </c>
      <c r="I48" s="6">
        <f>I49+I68</f>
        <v>60758586</v>
      </c>
    </row>
    <row r="49" spans="2:9" x14ac:dyDescent="0.25">
      <c r="B49" s="5" t="s">
        <v>24</v>
      </c>
      <c r="C49" s="5" t="s">
        <v>25</v>
      </c>
      <c r="D49" s="6">
        <f>+D50</f>
        <v>24886100</v>
      </c>
      <c r="E49" s="6">
        <f>+E50</f>
        <v>28404940</v>
      </c>
      <c r="F49" s="6">
        <f t="shared" si="3"/>
        <v>29573320</v>
      </c>
      <c r="G49" s="6">
        <f>+G50</f>
        <v>998056</v>
      </c>
      <c r="H49" s="6">
        <f>+H50</f>
        <v>28575264</v>
      </c>
      <c r="I49" s="6">
        <f>+I50</f>
        <v>28722507</v>
      </c>
    </row>
    <row r="50" spans="2:9" x14ac:dyDescent="0.25">
      <c r="B50" s="5" t="s">
        <v>27</v>
      </c>
      <c r="C50" s="5" t="s">
        <v>28</v>
      </c>
      <c r="D50" s="6">
        <f>D51+D55</f>
        <v>24886100</v>
      </c>
      <c r="E50" s="6">
        <f>E51+E55</f>
        <v>28404940</v>
      </c>
      <c r="F50" s="6">
        <f t="shared" si="3"/>
        <v>29573320</v>
      </c>
      <c r="G50" s="6">
        <f>G51+G55</f>
        <v>998056</v>
      </c>
      <c r="H50" s="6">
        <f>H51+H55</f>
        <v>28575264</v>
      </c>
      <c r="I50" s="6">
        <f>I51+I55</f>
        <v>28722507</v>
      </c>
    </row>
    <row r="51" spans="2:9" x14ac:dyDescent="0.25">
      <c r="B51" s="5" t="s">
        <v>30</v>
      </c>
      <c r="C51" s="5" t="s">
        <v>31</v>
      </c>
      <c r="D51" s="6">
        <f>D52</f>
        <v>121800</v>
      </c>
      <c r="E51" s="6">
        <f>E52</f>
        <v>98800</v>
      </c>
      <c r="F51" s="6">
        <f t="shared" si="3"/>
        <v>31380</v>
      </c>
      <c r="G51" s="6">
        <f>G52</f>
        <v>8378</v>
      </c>
      <c r="H51" s="6">
        <f>H52</f>
        <v>23002</v>
      </c>
      <c r="I51" s="6">
        <f>I52</f>
        <v>21247</v>
      </c>
    </row>
    <row r="52" spans="2:9" ht="22.5" x14ac:dyDescent="0.25">
      <c r="B52" s="5" t="s">
        <v>33</v>
      </c>
      <c r="C52" s="5" t="s">
        <v>34</v>
      </c>
      <c r="D52" s="6">
        <f>+D53</f>
        <v>121800</v>
      </c>
      <c r="E52" s="6">
        <f>+E53</f>
        <v>98800</v>
      </c>
      <c r="F52" s="6">
        <f t="shared" si="3"/>
        <v>31380</v>
      </c>
      <c r="G52" s="6">
        <f>+G53</f>
        <v>8378</v>
      </c>
      <c r="H52" s="6">
        <f>+H53</f>
        <v>23002</v>
      </c>
      <c r="I52" s="6">
        <f>+I53</f>
        <v>21247</v>
      </c>
    </row>
    <row r="53" spans="2:9" x14ac:dyDescent="0.25">
      <c r="B53" s="5" t="s">
        <v>36</v>
      </c>
      <c r="C53" s="5" t="s">
        <v>37</v>
      </c>
      <c r="D53" s="6">
        <f>D54</f>
        <v>121800</v>
      </c>
      <c r="E53" s="6">
        <f>E54</f>
        <v>98800</v>
      </c>
      <c r="F53" s="6">
        <f t="shared" si="3"/>
        <v>31380</v>
      </c>
      <c r="G53" s="6">
        <f>G54</f>
        <v>8378</v>
      </c>
      <c r="H53" s="6">
        <f>H54</f>
        <v>23002</v>
      </c>
      <c r="I53" s="6">
        <f>I54</f>
        <v>21247</v>
      </c>
    </row>
    <row r="54" spans="2:9" ht="22.5" x14ac:dyDescent="0.25">
      <c r="B54" s="5" t="s">
        <v>39</v>
      </c>
      <c r="C54" s="5" t="s">
        <v>40</v>
      </c>
      <c r="D54" s="6">
        <v>121800</v>
      </c>
      <c r="E54" s="6">
        <v>98800</v>
      </c>
      <c r="F54" s="6">
        <f t="shared" si="3"/>
        <v>31380</v>
      </c>
      <c r="G54" s="6">
        <v>8378</v>
      </c>
      <c r="H54" s="6">
        <v>23002</v>
      </c>
      <c r="I54" s="6">
        <v>21247</v>
      </c>
    </row>
    <row r="55" spans="2:9" ht="22.5" x14ac:dyDescent="0.25">
      <c r="B55" s="5" t="s">
        <v>42</v>
      </c>
      <c r="C55" s="5" t="s">
        <v>43</v>
      </c>
      <c r="D55" s="6">
        <f>D56+D65</f>
        <v>24764300</v>
      </c>
      <c r="E55" s="6">
        <f>E56+E65</f>
        <v>28306140</v>
      </c>
      <c r="F55" s="6">
        <f t="shared" si="3"/>
        <v>29541940</v>
      </c>
      <c r="G55" s="6">
        <f>G56+G65</f>
        <v>989678</v>
      </c>
      <c r="H55" s="6">
        <f>H56+H65</f>
        <v>28552262</v>
      </c>
      <c r="I55" s="6">
        <f>I56+I65</f>
        <v>28701260</v>
      </c>
    </row>
    <row r="56" spans="2:9" ht="43.5" x14ac:dyDescent="0.25">
      <c r="B56" s="5" t="s">
        <v>45</v>
      </c>
      <c r="C56" s="5" t="s">
        <v>46</v>
      </c>
      <c r="D56" s="6">
        <f>+D57+D58+D59+D60+D61+D62+D63+D64</f>
        <v>25241500</v>
      </c>
      <c r="E56" s="6">
        <f>+E57+E58+E59+E60+E61+E62+E63+E64</f>
        <v>29622960</v>
      </c>
      <c r="F56" s="6">
        <f t="shared" si="3"/>
        <v>30359635</v>
      </c>
      <c r="G56" s="6">
        <f>+G57+G58+G59+G60+G61+G62+G63+G64</f>
        <v>989678</v>
      </c>
      <c r="H56" s="6">
        <f>+H57+H58+H59+H60+H61+H62+H63+H64</f>
        <v>29369957</v>
      </c>
      <c r="I56" s="6">
        <f>+I57+I58+I59+I60+I61+I62+I63+I64</f>
        <v>29518955</v>
      </c>
    </row>
    <row r="57" spans="2:9" x14ac:dyDescent="0.25">
      <c r="B57" s="5" t="s">
        <v>48</v>
      </c>
      <c r="C57" s="5" t="s">
        <v>49</v>
      </c>
      <c r="D57" s="6">
        <v>20000</v>
      </c>
      <c r="E57" s="6">
        <v>20000</v>
      </c>
      <c r="F57" s="6">
        <f t="shared" si="3"/>
        <v>18178</v>
      </c>
      <c r="G57" s="6">
        <v>0</v>
      </c>
      <c r="H57" s="6">
        <v>18178</v>
      </c>
      <c r="I57" s="6">
        <v>18178</v>
      </c>
    </row>
    <row r="58" spans="2:9" x14ac:dyDescent="0.25">
      <c r="B58" s="5" t="s">
        <v>51</v>
      </c>
      <c r="C58" s="5" t="s">
        <v>52</v>
      </c>
      <c r="D58" s="6">
        <v>386000</v>
      </c>
      <c r="E58" s="6">
        <v>463510</v>
      </c>
      <c r="F58" s="6">
        <f t="shared" si="3"/>
        <v>642091</v>
      </c>
      <c r="G58" s="6">
        <v>82066</v>
      </c>
      <c r="H58" s="6">
        <v>560025</v>
      </c>
      <c r="I58" s="6">
        <v>554749</v>
      </c>
    </row>
    <row r="59" spans="2:9" ht="22.5" x14ac:dyDescent="0.25">
      <c r="B59" s="5" t="s">
        <v>54</v>
      </c>
      <c r="C59" s="5" t="s">
        <v>55</v>
      </c>
      <c r="D59" s="6">
        <v>649500</v>
      </c>
      <c r="E59" s="6">
        <v>649500</v>
      </c>
      <c r="F59" s="6">
        <f t="shared" si="3"/>
        <v>661051</v>
      </c>
      <c r="G59" s="6">
        <v>0</v>
      </c>
      <c r="H59" s="6">
        <v>661051</v>
      </c>
      <c r="I59" s="6">
        <v>656268</v>
      </c>
    </row>
    <row r="60" spans="2:9" ht="22.5" x14ac:dyDescent="0.25">
      <c r="B60" s="5" t="s">
        <v>57</v>
      </c>
      <c r="C60" s="5" t="s">
        <v>58</v>
      </c>
      <c r="D60" s="6">
        <v>28000</v>
      </c>
      <c r="E60" s="6">
        <v>29000</v>
      </c>
      <c r="F60" s="6">
        <f t="shared" si="3"/>
        <v>24886</v>
      </c>
      <c r="G60" s="6">
        <v>0</v>
      </c>
      <c r="H60" s="6">
        <v>24886</v>
      </c>
      <c r="I60" s="6">
        <v>24886</v>
      </c>
    </row>
    <row r="61" spans="2:9" ht="22.5" x14ac:dyDescent="0.25">
      <c r="B61" s="5" t="s">
        <v>60</v>
      </c>
      <c r="C61" s="5" t="s">
        <v>61</v>
      </c>
      <c r="D61" s="6">
        <v>0</v>
      </c>
      <c r="E61" s="6">
        <v>0</v>
      </c>
      <c r="F61" s="6">
        <f t="shared" si="3"/>
        <v>16570</v>
      </c>
      <c r="G61" s="6">
        <v>0</v>
      </c>
      <c r="H61" s="6">
        <v>16570</v>
      </c>
      <c r="I61" s="6">
        <v>16570</v>
      </c>
    </row>
    <row r="62" spans="2:9" ht="22.5" x14ac:dyDescent="0.25">
      <c r="B62" s="5" t="s">
        <v>63</v>
      </c>
      <c r="C62" s="5" t="s">
        <v>64</v>
      </c>
      <c r="D62" s="6">
        <v>22621000</v>
      </c>
      <c r="E62" s="6">
        <v>26853950</v>
      </c>
      <c r="F62" s="6">
        <f t="shared" si="3"/>
        <v>27350428</v>
      </c>
      <c r="G62" s="6">
        <v>907612</v>
      </c>
      <c r="H62" s="6">
        <v>26442816</v>
      </c>
      <c r="I62" s="6">
        <v>26601873</v>
      </c>
    </row>
    <row r="63" spans="2:9" ht="33" x14ac:dyDescent="0.25">
      <c r="B63" s="5" t="s">
        <v>66</v>
      </c>
      <c r="C63" s="5" t="s">
        <v>67</v>
      </c>
      <c r="D63" s="6">
        <v>1387000</v>
      </c>
      <c r="E63" s="6">
        <v>1437000</v>
      </c>
      <c r="F63" s="6">
        <f t="shared" si="3"/>
        <v>1443491</v>
      </c>
      <c r="G63" s="6">
        <v>0</v>
      </c>
      <c r="H63" s="6">
        <v>1443491</v>
      </c>
      <c r="I63" s="6">
        <v>1443491</v>
      </c>
    </row>
    <row r="64" spans="2:9" ht="22.5" x14ac:dyDescent="0.25">
      <c r="B64" s="5" t="s">
        <v>69</v>
      </c>
      <c r="C64" s="5" t="s">
        <v>70</v>
      </c>
      <c r="D64" s="6">
        <v>150000</v>
      </c>
      <c r="E64" s="6">
        <v>170000</v>
      </c>
      <c r="F64" s="6">
        <f t="shared" si="3"/>
        <v>202940</v>
      </c>
      <c r="G64" s="6">
        <v>0</v>
      </c>
      <c r="H64" s="6">
        <v>202940</v>
      </c>
      <c r="I64" s="6">
        <v>202940</v>
      </c>
    </row>
    <row r="65" spans="2:9" ht="22.5" x14ac:dyDescent="0.25">
      <c r="B65" s="5" t="s">
        <v>72</v>
      </c>
      <c r="C65" s="5" t="s">
        <v>73</v>
      </c>
      <c r="D65" s="6">
        <f>D66+D67</f>
        <v>-477200</v>
      </c>
      <c r="E65" s="6">
        <f>E66+E67</f>
        <v>-1316820</v>
      </c>
      <c r="F65" s="6">
        <f t="shared" si="3"/>
        <v>-817695</v>
      </c>
      <c r="G65" s="6">
        <f>G66+G67</f>
        <v>0</v>
      </c>
      <c r="H65" s="6">
        <f>H66+H67</f>
        <v>-817695</v>
      </c>
      <c r="I65" s="6">
        <f>I66+I67</f>
        <v>-817695</v>
      </c>
    </row>
    <row r="66" spans="2:9" x14ac:dyDescent="0.25">
      <c r="B66" s="5" t="s">
        <v>75</v>
      </c>
      <c r="C66" s="5" t="s">
        <v>76</v>
      </c>
      <c r="D66" s="6">
        <v>20000</v>
      </c>
      <c r="E66" s="6">
        <v>30500</v>
      </c>
      <c r="F66" s="6">
        <f t="shared" si="3"/>
        <v>30500</v>
      </c>
      <c r="G66" s="6">
        <v>0</v>
      </c>
      <c r="H66" s="6">
        <v>30500</v>
      </c>
      <c r="I66" s="6">
        <v>30500</v>
      </c>
    </row>
    <row r="67" spans="2:9" ht="33" x14ac:dyDescent="0.25">
      <c r="B67" s="5" t="s">
        <v>78</v>
      </c>
      <c r="C67" s="5" t="s">
        <v>79</v>
      </c>
      <c r="D67" s="6">
        <v>-497200</v>
      </c>
      <c r="E67" s="6">
        <v>-1347320</v>
      </c>
      <c r="F67" s="6">
        <f t="shared" si="3"/>
        <v>-848195</v>
      </c>
      <c r="G67" s="6">
        <v>0</v>
      </c>
      <c r="H67" s="6">
        <v>-848195</v>
      </c>
      <c r="I67" s="6">
        <v>-848195</v>
      </c>
    </row>
    <row r="68" spans="2:9" x14ac:dyDescent="0.25">
      <c r="B68" s="5" t="s">
        <v>93</v>
      </c>
      <c r="C68" s="5" t="s">
        <v>94</v>
      </c>
      <c r="D68" s="6">
        <f>D69</f>
        <v>27323000</v>
      </c>
      <c r="E68" s="6">
        <f>E69</f>
        <v>31623500</v>
      </c>
      <c r="F68" s="6">
        <f t="shared" si="3"/>
        <v>32036079</v>
      </c>
      <c r="G68" s="6">
        <f>G69</f>
        <v>0</v>
      </c>
      <c r="H68" s="6">
        <f>H69</f>
        <v>32036079</v>
      </c>
      <c r="I68" s="6">
        <f>I69</f>
        <v>32036079</v>
      </c>
    </row>
    <row r="69" spans="2:9" ht="22.5" x14ac:dyDescent="0.25">
      <c r="B69" s="5" t="s">
        <v>96</v>
      </c>
      <c r="C69" s="5" t="s">
        <v>97</v>
      </c>
      <c r="D69" s="6">
        <f>+D70</f>
        <v>27323000</v>
      </c>
      <c r="E69" s="6">
        <f>+E70</f>
        <v>31623500</v>
      </c>
      <c r="F69" s="6">
        <f t="shared" si="3"/>
        <v>32036079</v>
      </c>
      <c r="G69" s="6">
        <f>+G70</f>
        <v>0</v>
      </c>
      <c r="H69" s="6">
        <f>+H70</f>
        <v>32036079</v>
      </c>
      <c r="I69" s="6">
        <f>+I70</f>
        <v>32036079</v>
      </c>
    </row>
    <row r="70" spans="2:9" ht="64.5" x14ac:dyDescent="0.25">
      <c r="B70" s="5" t="s">
        <v>99</v>
      </c>
      <c r="C70" s="5" t="s">
        <v>100</v>
      </c>
      <c r="D70" s="6">
        <f>D71+D72+D73</f>
        <v>27323000</v>
      </c>
      <c r="E70" s="6">
        <f>E71+E72+E73</f>
        <v>31623500</v>
      </c>
      <c r="F70" s="6">
        <f t="shared" si="3"/>
        <v>32036079</v>
      </c>
      <c r="G70" s="6">
        <f>G71+G72+G73</f>
        <v>0</v>
      </c>
      <c r="H70" s="6">
        <f>H71+H72+H73</f>
        <v>32036079</v>
      </c>
      <c r="I70" s="6">
        <f>I71+I72+I73</f>
        <v>32036079</v>
      </c>
    </row>
    <row r="71" spans="2:9" x14ac:dyDescent="0.25">
      <c r="B71" s="5" t="s">
        <v>102</v>
      </c>
      <c r="C71" s="5" t="s">
        <v>103</v>
      </c>
      <c r="D71" s="6">
        <v>2450000</v>
      </c>
      <c r="E71" s="6">
        <v>2960610</v>
      </c>
      <c r="F71" s="6">
        <f t="shared" si="3"/>
        <v>2396190</v>
      </c>
      <c r="G71" s="6">
        <v>0</v>
      </c>
      <c r="H71" s="6">
        <v>2396190</v>
      </c>
      <c r="I71" s="6">
        <v>2396190</v>
      </c>
    </row>
    <row r="72" spans="2:9" ht="22.5" x14ac:dyDescent="0.25">
      <c r="B72" s="5" t="s">
        <v>105</v>
      </c>
      <c r="C72" s="5" t="s">
        <v>106</v>
      </c>
      <c r="D72" s="6">
        <v>250000</v>
      </c>
      <c r="E72" s="6">
        <v>270000</v>
      </c>
      <c r="F72" s="6">
        <f t="shared" si="3"/>
        <v>270000</v>
      </c>
      <c r="G72" s="6">
        <v>0</v>
      </c>
      <c r="H72" s="6">
        <v>270000</v>
      </c>
      <c r="I72" s="6">
        <v>270000</v>
      </c>
    </row>
    <row r="73" spans="2:9" ht="33" x14ac:dyDescent="0.25">
      <c r="B73" s="5" t="s">
        <v>111</v>
      </c>
      <c r="C73" s="5" t="s">
        <v>112</v>
      </c>
      <c r="D73" s="6">
        <v>24623000</v>
      </c>
      <c r="E73" s="6">
        <v>28392890</v>
      </c>
      <c r="F73" s="6">
        <f t="shared" si="3"/>
        <v>29369889</v>
      </c>
      <c r="G73" s="6">
        <v>0</v>
      </c>
      <c r="H73" s="6">
        <v>29369889</v>
      </c>
      <c r="I73" s="6">
        <v>29369889</v>
      </c>
    </row>
    <row r="76" spans="2:9" x14ac:dyDescent="0.25">
      <c r="B76" s="12" t="s">
        <v>142</v>
      </c>
      <c r="C76" s="12"/>
      <c r="D76" s="12"/>
      <c r="E76" s="12"/>
      <c r="F76" s="12"/>
      <c r="G76" s="12"/>
      <c r="H76" s="12"/>
      <c r="I76" s="12"/>
    </row>
    <row r="79" spans="2:9" ht="22.5" x14ac:dyDescent="0.25">
      <c r="B79" s="5" t="s">
        <v>128</v>
      </c>
      <c r="C79" s="5" t="s">
        <v>22</v>
      </c>
      <c r="D79" s="6">
        <f>D80+D85+D88</f>
        <v>817200</v>
      </c>
      <c r="E79" s="6">
        <f>E80+E85+E88</f>
        <v>1948810</v>
      </c>
      <c r="F79" s="6">
        <f t="shared" ref="F79:F91" si="4">G79+H79</f>
        <v>1449694</v>
      </c>
      <c r="G79" s="6">
        <f>G80+G85+G88</f>
        <v>0</v>
      </c>
      <c r="H79" s="6">
        <f>H80+H85+H88</f>
        <v>1449694</v>
      </c>
      <c r="I79" s="6">
        <f>I80+I85+I88</f>
        <v>1449694</v>
      </c>
    </row>
    <row r="80" spans="2:9" x14ac:dyDescent="0.25">
      <c r="B80" s="5" t="s">
        <v>24</v>
      </c>
      <c r="C80" s="5" t="s">
        <v>25</v>
      </c>
      <c r="D80" s="6">
        <f t="shared" ref="D80:E83" si="5">+D81</f>
        <v>497200</v>
      </c>
      <c r="E80" s="6">
        <f t="shared" si="5"/>
        <v>1347320</v>
      </c>
      <c r="F80" s="6">
        <f t="shared" si="4"/>
        <v>848195</v>
      </c>
      <c r="G80" s="6">
        <f t="shared" ref="G80:I83" si="6">+G81</f>
        <v>0</v>
      </c>
      <c r="H80" s="6">
        <f t="shared" si="6"/>
        <v>848195</v>
      </c>
      <c r="I80" s="6">
        <f t="shared" si="6"/>
        <v>848195</v>
      </c>
    </row>
    <row r="81" spans="1:20" x14ac:dyDescent="0.25">
      <c r="B81" s="5" t="s">
        <v>27</v>
      </c>
      <c r="C81" s="5" t="s">
        <v>28</v>
      </c>
      <c r="D81" s="6">
        <f t="shared" si="5"/>
        <v>497200</v>
      </c>
      <c r="E81" s="6">
        <f t="shared" si="5"/>
        <v>1347320</v>
      </c>
      <c r="F81" s="6">
        <f t="shared" si="4"/>
        <v>848195</v>
      </c>
      <c r="G81" s="6">
        <f t="shared" si="6"/>
        <v>0</v>
      </c>
      <c r="H81" s="6">
        <f t="shared" si="6"/>
        <v>848195</v>
      </c>
      <c r="I81" s="6">
        <f t="shared" si="6"/>
        <v>848195</v>
      </c>
    </row>
    <row r="82" spans="1:20" ht="22.5" x14ac:dyDescent="0.25">
      <c r="B82" s="5" t="s">
        <v>42</v>
      </c>
      <c r="C82" s="5" t="s">
        <v>43</v>
      </c>
      <c r="D82" s="6">
        <f t="shared" si="5"/>
        <v>497200</v>
      </c>
      <c r="E82" s="6">
        <f t="shared" si="5"/>
        <v>1347320</v>
      </c>
      <c r="F82" s="6">
        <f t="shared" si="4"/>
        <v>848195</v>
      </c>
      <c r="G82" s="6">
        <f t="shared" si="6"/>
        <v>0</v>
      </c>
      <c r="H82" s="6">
        <f t="shared" si="6"/>
        <v>848195</v>
      </c>
      <c r="I82" s="6">
        <f t="shared" si="6"/>
        <v>848195</v>
      </c>
    </row>
    <row r="83" spans="1:20" ht="22.5" x14ac:dyDescent="0.25">
      <c r="B83" s="5" t="s">
        <v>72</v>
      </c>
      <c r="C83" s="5" t="s">
        <v>73</v>
      </c>
      <c r="D83" s="6">
        <f t="shared" si="5"/>
        <v>497200</v>
      </c>
      <c r="E83" s="6">
        <f t="shared" si="5"/>
        <v>1347320</v>
      </c>
      <c r="F83" s="6">
        <f t="shared" si="4"/>
        <v>848195</v>
      </c>
      <c r="G83" s="6">
        <f t="shared" si="6"/>
        <v>0</v>
      </c>
      <c r="H83" s="6">
        <f t="shared" si="6"/>
        <v>848195</v>
      </c>
      <c r="I83" s="6">
        <f t="shared" si="6"/>
        <v>848195</v>
      </c>
    </row>
    <row r="84" spans="1:20" x14ac:dyDescent="0.25">
      <c r="B84" s="5" t="s">
        <v>81</v>
      </c>
      <c r="C84" s="5" t="s">
        <v>82</v>
      </c>
      <c r="D84" s="6">
        <v>497200</v>
      </c>
      <c r="E84" s="6">
        <v>1347320</v>
      </c>
      <c r="F84" s="6">
        <f t="shared" si="4"/>
        <v>848195</v>
      </c>
      <c r="G84" s="6">
        <v>0</v>
      </c>
      <c r="H84" s="6">
        <v>848195</v>
      </c>
      <c r="I84" s="6">
        <v>848195</v>
      </c>
    </row>
    <row r="85" spans="1:20" x14ac:dyDescent="0.25">
      <c r="A85" s="7"/>
      <c r="B85" s="5" t="s">
        <v>84</v>
      </c>
      <c r="C85" s="5" t="s">
        <v>85</v>
      </c>
      <c r="D85" s="6">
        <f>D86</f>
        <v>0</v>
      </c>
      <c r="E85" s="6">
        <f>E86</f>
        <v>1490</v>
      </c>
      <c r="F85" s="6">
        <f t="shared" si="4"/>
        <v>1499</v>
      </c>
      <c r="G85" s="6">
        <f t="shared" ref="G85:I86" si="7">G86</f>
        <v>0</v>
      </c>
      <c r="H85" s="6">
        <f t="shared" si="7"/>
        <v>1499</v>
      </c>
      <c r="I85" s="6">
        <f t="shared" si="7"/>
        <v>1499</v>
      </c>
      <c r="J85" s="7"/>
      <c r="K85" s="7"/>
      <c r="L85" s="7"/>
      <c r="Q85" s="7"/>
      <c r="R85" s="7"/>
      <c r="S85" s="7"/>
      <c r="T85" s="7"/>
    </row>
    <row r="86" spans="1:20" ht="22.5" x14ac:dyDescent="0.25">
      <c r="B86" s="5" t="s">
        <v>87</v>
      </c>
      <c r="C86" s="5" t="s">
        <v>88</v>
      </c>
      <c r="D86" s="6">
        <f>D87</f>
        <v>0</v>
      </c>
      <c r="E86" s="6">
        <f>E87</f>
        <v>1490</v>
      </c>
      <c r="F86" s="6">
        <f t="shared" si="4"/>
        <v>1499</v>
      </c>
      <c r="G86" s="6">
        <f t="shared" si="7"/>
        <v>0</v>
      </c>
      <c r="H86" s="6">
        <f t="shared" si="7"/>
        <v>1499</v>
      </c>
      <c r="I86" s="6">
        <f t="shared" si="7"/>
        <v>1499</v>
      </c>
    </row>
    <row r="87" spans="1:20" ht="22.5" x14ac:dyDescent="0.25">
      <c r="B87" s="5" t="s">
        <v>90</v>
      </c>
      <c r="C87" s="5" t="s">
        <v>91</v>
      </c>
      <c r="D87" s="6">
        <v>0</v>
      </c>
      <c r="E87" s="6">
        <v>1490</v>
      </c>
      <c r="F87" s="6">
        <f t="shared" si="4"/>
        <v>1499</v>
      </c>
      <c r="G87" s="6">
        <v>0</v>
      </c>
      <c r="H87" s="6">
        <v>1499</v>
      </c>
      <c r="I87" s="6">
        <v>1499</v>
      </c>
    </row>
    <row r="88" spans="1:20" x14ac:dyDescent="0.25">
      <c r="B88" s="5" t="s">
        <v>93</v>
      </c>
      <c r="C88" s="5" t="s">
        <v>94</v>
      </c>
      <c r="D88" s="6">
        <f>D89</f>
        <v>320000</v>
      </c>
      <c r="E88" s="6">
        <f>E89</f>
        <v>600000</v>
      </c>
      <c r="F88" s="6">
        <f t="shared" si="4"/>
        <v>600000</v>
      </c>
      <c r="G88" s="6">
        <f>G89</f>
        <v>0</v>
      </c>
      <c r="H88" s="6">
        <f>H89</f>
        <v>600000</v>
      </c>
      <c r="I88" s="6">
        <f>I89</f>
        <v>600000</v>
      </c>
    </row>
    <row r="89" spans="1:20" ht="22.5" x14ac:dyDescent="0.25">
      <c r="B89" s="5" t="s">
        <v>96</v>
      </c>
      <c r="C89" s="5" t="s">
        <v>97</v>
      </c>
      <c r="D89" s="6">
        <f>+D90</f>
        <v>320000</v>
      </c>
      <c r="E89" s="6">
        <f>+E90</f>
        <v>600000</v>
      </c>
      <c r="F89" s="6">
        <f t="shared" si="4"/>
        <v>600000</v>
      </c>
      <c r="G89" s="6">
        <f t="shared" ref="G89:I90" si="8">+G90</f>
        <v>0</v>
      </c>
      <c r="H89" s="6">
        <f t="shared" si="8"/>
        <v>600000</v>
      </c>
      <c r="I89" s="6">
        <f t="shared" si="8"/>
        <v>600000</v>
      </c>
    </row>
    <row r="90" spans="1:20" ht="64.5" x14ac:dyDescent="0.25">
      <c r="B90" s="5" t="s">
        <v>99</v>
      </c>
      <c r="C90" s="5" t="s">
        <v>100</v>
      </c>
      <c r="D90" s="6">
        <f>+D91</f>
        <v>320000</v>
      </c>
      <c r="E90" s="6">
        <f>+E91</f>
        <v>600000</v>
      </c>
      <c r="F90" s="6">
        <f t="shared" si="4"/>
        <v>600000</v>
      </c>
      <c r="G90" s="6">
        <f t="shared" si="8"/>
        <v>0</v>
      </c>
      <c r="H90" s="6">
        <f t="shared" si="8"/>
        <v>600000</v>
      </c>
      <c r="I90" s="6">
        <f t="shared" si="8"/>
        <v>600000</v>
      </c>
    </row>
    <row r="91" spans="1:20" ht="22.5" x14ac:dyDescent="0.25">
      <c r="B91" s="5" t="s">
        <v>108</v>
      </c>
      <c r="C91" s="5" t="s">
        <v>109</v>
      </c>
      <c r="D91" s="6">
        <v>320000</v>
      </c>
      <c r="E91" s="6">
        <v>600000</v>
      </c>
      <c r="F91" s="6">
        <f t="shared" si="4"/>
        <v>600000</v>
      </c>
      <c r="G91" s="6">
        <v>0</v>
      </c>
      <c r="H91" s="6">
        <v>600000</v>
      </c>
      <c r="I91" s="6">
        <v>600000</v>
      </c>
    </row>
    <row r="94" spans="1:20" x14ac:dyDescent="0.25">
      <c r="B94" s="8" t="s">
        <v>143</v>
      </c>
      <c r="C94" s="9"/>
      <c r="D94" s="9" t="s">
        <v>144</v>
      </c>
    </row>
    <row r="95" spans="1:20" x14ac:dyDescent="0.25">
      <c r="B95" s="8" t="s">
        <v>145</v>
      </c>
      <c r="C95" s="9"/>
      <c r="D95" s="9" t="s">
        <v>146</v>
      </c>
    </row>
    <row r="96" spans="1:20" x14ac:dyDescent="0.25">
      <c r="B96" s="9"/>
      <c r="C96" s="9"/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/>
      <c r="C99" s="9" t="s">
        <v>147</v>
      </c>
      <c r="D99" s="9"/>
    </row>
    <row r="100" spans="2:4" x14ac:dyDescent="0.25">
      <c r="B100" s="9"/>
      <c r="C100" s="9"/>
      <c r="D100" s="9"/>
    </row>
    <row r="101" spans="2:4" x14ac:dyDescent="0.25">
      <c r="B101" s="9"/>
      <c r="C101" s="9"/>
      <c r="D101" s="9"/>
    </row>
    <row r="102" spans="2:4" x14ac:dyDescent="0.25">
      <c r="B102" s="9" t="s">
        <v>148</v>
      </c>
      <c r="C102" s="9"/>
      <c r="D102" s="9" t="s">
        <v>149</v>
      </c>
    </row>
    <row r="103" spans="2:4" x14ac:dyDescent="0.25">
      <c r="B103" s="9"/>
      <c r="C103" s="9"/>
      <c r="D103" s="9" t="s">
        <v>150</v>
      </c>
    </row>
  </sheetData>
  <mergeCells count="19">
    <mergeCell ref="A1:K1"/>
    <mergeCell ref="A2:K2"/>
    <mergeCell ref="A3:K3"/>
    <mergeCell ref="A4:K4"/>
    <mergeCell ref="A5:K5"/>
    <mergeCell ref="I7:I10"/>
    <mergeCell ref="J7:J10"/>
    <mergeCell ref="K7:K10"/>
    <mergeCell ref="B45:J45"/>
    <mergeCell ref="B76:I76"/>
    <mergeCell ref="A11:B11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7627D-33D8-40ED-8896-12C2E76D8DF3}">
  <dimension ref="A1:T77"/>
  <sheetViews>
    <sheetView topLeftCell="B10" workbookViewId="0">
      <selection activeCell="I37" sqref="B12:I37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118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119</v>
      </c>
      <c r="C12" s="5" t="s">
        <v>22</v>
      </c>
      <c r="D12" s="6">
        <f>D13+D32</f>
        <v>52209100</v>
      </c>
      <c r="E12" s="6">
        <f>E13+E32</f>
        <v>60028440</v>
      </c>
      <c r="F12" s="6">
        <f t="shared" ref="F12:F37" si="0">G12+H12</f>
        <v>61609399</v>
      </c>
      <c r="G12" s="6">
        <f>G13+G32</f>
        <v>998056</v>
      </c>
      <c r="H12" s="6">
        <f>H13+H32</f>
        <v>60611343</v>
      </c>
      <c r="I12" s="6">
        <f>I13+I32</f>
        <v>60758586</v>
      </c>
      <c r="J12" s="6">
        <f>J13+J32</f>
        <v>90837</v>
      </c>
      <c r="K12" s="6">
        <f t="shared" ref="K12:K37" si="1">F12-I12-J12</f>
        <v>759976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24886100</v>
      </c>
      <c r="E13" s="6">
        <f>+E14</f>
        <v>28404940</v>
      </c>
      <c r="F13" s="6">
        <f t="shared" si="0"/>
        <v>29573320</v>
      </c>
      <c r="G13" s="6">
        <f>+G14</f>
        <v>998056</v>
      </c>
      <c r="H13" s="6">
        <f>+H14</f>
        <v>28575264</v>
      </c>
      <c r="I13" s="6">
        <f>+I14</f>
        <v>28722507</v>
      </c>
      <c r="J13" s="6">
        <f>+J14</f>
        <v>90837</v>
      </c>
      <c r="K13" s="6">
        <f t="shared" si="1"/>
        <v>759976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24886100</v>
      </c>
      <c r="E14" s="6">
        <f>E15+E19</f>
        <v>28404940</v>
      </c>
      <c r="F14" s="6">
        <f t="shared" si="0"/>
        <v>29573320</v>
      </c>
      <c r="G14" s="6">
        <f>G15+G19</f>
        <v>998056</v>
      </c>
      <c r="H14" s="6">
        <f>H15+H19</f>
        <v>28575264</v>
      </c>
      <c r="I14" s="6">
        <f>I15+I19</f>
        <v>28722507</v>
      </c>
      <c r="J14" s="6">
        <f>J15+J19</f>
        <v>90837</v>
      </c>
      <c r="K14" s="6">
        <f t="shared" si="1"/>
        <v>759976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121800</v>
      </c>
      <c r="E15" s="6">
        <f>E16</f>
        <v>98800</v>
      </c>
      <c r="F15" s="6">
        <f t="shared" si="0"/>
        <v>31380</v>
      </c>
      <c r="G15" s="6">
        <f>G16</f>
        <v>8378</v>
      </c>
      <c r="H15" s="6">
        <f>H16</f>
        <v>23002</v>
      </c>
      <c r="I15" s="6">
        <f>I16</f>
        <v>21247</v>
      </c>
      <c r="J15" s="6">
        <f>J16</f>
        <v>10133</v>
      </c>
      <c r="K15" s="6">
        <f t="shared" si="1"/>
        <v>0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121800</v>
      </c>
      <c r="E16" s="6">
        <f>+E17</f>
        <v>98800</v>
      </c>
      <c r="F16" s="6">
        <f t="shared" si="0"/>
        <v>31380</v>
      </c>
      <c r="G16" s="6">
        <f>+G17</f>
        <v>8378</v>
      </c>
      <c r="H16" s="6">
        <f>+H17</f>
        <v>23002</v>
      </c>
      <c r="I16" s="6">
        <f>+I17</f>
        <v>21247</v>
      </c>
      <c r="J16" s="6">
        <f>+J17</f>
        <v>10133</v>
      </c>
      <c r="K16" s="6">
        <f t="shared" si="1"/>
        <v>0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121800</v>
      </c>
      <c r="E17" s="6">
        <f>E18</f>
        <v>98800</v>
      </c>
      <c r="F17" s="6">
        <f t="shared" si="0"/>
        <v>31380</v>
      </c>
      <c r="G17" s="6">
        <f>G18</f>
        <v>8378</v>
      </c>
      <c r="H17" s="6">
        <f>H18</f>
        <v>23002</v>
      </c>
      <c r="I17" s="6">
        <f>I18</f>
        <v>21247</v>
      </c>
      <c r="J17" s="6">
        <f>J18</f>
        <v>10133</v>
      </c>
      <c r="K17" s="6">
        <f t="shared" si="1"/>
        <v>0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121800</v>
      </c>
      <c r="E18" s="6">
        <v>98800</v>
      </c>
      <c r="F18" s="6">
        <f t="shared" si="0"/>
        <v>31380</v>
      </c>
      <c r="G18" s="6">
        <v>8378</v>
      </c>
      <c r="H18" s="6">
        <v>23002</v>
      </c>
      <c r="I18" s="6">
        <v>21247</v>
      </c>
      <c r="J18" s="6">
        <v>10133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24764300</v>
      </c>
      <c r="E19" s="6">
        <f>E20+E29</f>
        <v>28306140</v>
      </c>
      <c r="F19" s="6">
        <f t="shared" si="0"/>
        <v>29541940</v>
      </c>
      <c r="G19" s="6">
        <f>G20+G29</f>
        <v>989678</v>
      </c>
      <c r="H19" s="6">
        <f>H20+H29</f>
        <v>28552262</v>
      </c>
      <c r="I19" s="6">
        <f>I20+I29</f>
        <v>28701260</v>
      </c>
      <c r="J19" s="6">
        <f>J20+J29</f>
        <v>80704</v>
      </c>
      <c r="K19" s="6">
        <f t="shared" si="1"/>
        <v>759976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25241500</v>
      </c>
      <c r="E20" s="6">
        <f>+E21+E22+E23+E24+E25+E26+E27+E28</f>
        <v>29622960</v>
      </c>
      <c r="F20" s="6">
        <f t="shared" si="0"/>
        <v>30359635</v>
      </c>
      <c r="G20" s="6">
        <f>+G21+G22+G23+G24+G25+G26+G27+G28</f>
        <v>989678</v>
      </c>
      <c r="H20" s="6">
        <f>+H21+H22+H23+H24+H25+H26+H27+H28</f>
        <v>29369957</v>
      </c>
      <c r="I20" s="6">
        <f>+I21+I22+I23+I24+I25+I26+I27+I28</f>
        <v>29518955</v>
      </c>
      <c r="J20" s="6">
        <f>+J21+J22+J23+J24+J25+J26+J27+J28</f>
        <v>80704</v>
      </c>
      <c r="K20" s="6">
        <f t="shared" si="1"/>
        <v>759976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20000</v>
      </c>
      <c r="E21" s="6">
        <v>20000</v>
      </c>
      <c r="F21" s="6">
        <f t="shared" si="0"/>
        <v>18178</v>
      </c>
      <c r="G21" s="6">
        <v>0</v>
      </c>
      <c r="H21" s="6">
        <v>18178</v>
      </c>
      <c r="I21" s="6">
        <v>18178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386000</v>
      </c>
      <c r="E22" s="6">
        <v>463510</v>
      </c>
      <c r="F22" s="6">
        <f t="shared" si="0"/>
        <v>642091</v>
      </c>
      <c r="G22" s="6">
        <v>82066</v>
      </c>
      <c r="H22" s="6">
        <v>560025</v>
      </c>
      <c r="I22" s="6">
        <v>554749</v>
      </c>
      <c r="J22" s="6">
        <v>75921</v>
      </c>
      <c r="K22" s="6">
        <f t="shared" si="1"/>
        <v>11421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649500</v>
      </c>
      <c r="E23" s="6">
        <v>649500</v>
      </c>
      <c r="F23" s="6">
        <f t="shared" si="0"/>
        <v>661051</v>
      </c>
      <c r="G23" s="6">
        <v>0</v>
      </c>
      <c r="H23" s="6">
        <v>661051</v>
      </c>
      <c r="I23" s="6">
        <v>656268</v>
      </c>
      <c r="J23" s="6">
        <v>4783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28000</v>
      </c>
      <c r="E24" s="6">
        <v>29000</v>
      </c>
      <c r="F24" s="6">
        <f t="shared" si="0"/>
        <v>24886</v>
      </c>
      <c r="G24" s="6">
        <v>0</v>
      </c>
      <c r="H24" s="6">
        <v>24886</v>
      </c>
      <c r="I24" s="6">
        <v>24886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0</v>
      </c>
      <c r="E25" s="6">
        <v>0</v>
      </c>
      <c r="F25" s="6">
        <f t="shared" si="0"/>
        <v>16570</v>
      </c>
      <c r="G25" s="6">
        <v>0</v>
      </c>
      <c r="H25" s="6">
        <v>16570</v>
      </c>
      <c r="I25" s="6">
        <v>16570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22621000</v>
      </c>
      <c r="E26" s="6">
        <v>26853950</v>
      </c>
      <c r="F26" s="6">
        <f t="shared" si="0"/>
        <v>27350428</v>
      </c>
      <c r="G26" s="6">
        <v>907612</v>
      </c>
      <c r="H26" s="6">
        <v>26442816</v>
      </c>
      <c r="I26" s="6">
        <v>26601873</v>
      </c>
      <c r="J26" s="6">
        <v>0</v>
      </c>
      <c r="K26" s="6">
        <f t="shared" si="1"/>
        <v>748555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1387000</v>
      </c>
      <c r="E27" s="6">
        <v>1437000</v>
      </c>
      <c r="F27" s="6">
        <f t="shared" si="0"/>
        <v>1443491</v>
      </c>
      <c r="G27" s="6">
        <v>0</v>
      </c>
      <c r="H27" s="6">
        <v>1443491</v>
      </c>
      <c r="I27" s="6">
        <v>1443491</v>
      </c>
      <c r="J27" s="6">
        <v>0</v>
      </c>
      <c r="K27" s="6">
        <f t="shared" si="1"/>
        <v>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150000</v>
      </c>
      <c r="E28" s="6">
        <v>170000</v>
      </c>
      <c r="F28" s="6">
        <f t="shared" si="0"/>
        <v>202940</v>
      </c>
      <c r="G28" s="6">
        <v>0</v>
      </c>
      <c r="H28" s="6">
        <v>202940</v>
      </c>
      <c r="I28" s="6">
        <v>202940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120</v>
      </c>
      <c r="B29" s="5" t="s">
        <v>72</v>
      </c>
      <c r="C29" s="5" t="s">
        <v>73</v>
      </c>
      <c r="D29" s="6">
        <f>D30+D31</f>
        <v>-477200</v>
      </c>
      <c r="E29" s="6">
        <f>E30+E31</f>
        <v>-1316820</v>
      </c>
      <c r="F29" s="6">
        <f t="shared" si="0"/>
        <v>-817695</v>
      </c>
      <c r="G29" s="6">
        <f>G30+G31</f>
        <v>0</v>
      </c>
      <c r="H29" s="6">
        <f>H30+H31</f>
        <v>-817695</v>
      </c>
      <c r="I29" s="6">
        <f>I30+I31</f>
        <v>-817695</v>
      </c>
      <c r="J29" s="6">
        <f>J30+J31</f>
        <v>0</v>
      </c>
      <c r="K29" s="6">
        <f t="shared" si="1"/>
        <v>0</v>
      </c>
    </row>
    <row r="30" spans="1:11" s="2" customFormat="1" ht="22.5" x14ac:dyDescent="0.25">
      <c r="A30" s="5" t="s">
        <v>71</v>
      </c>
      <c r="B30" s="5" t="s">
        <v>75</v>
      </c>
      <c r="C30" s="5" t="s">
        <v>76</v>
      </c>
      <c r="D30" s="6">
        <v>20000</v>
      </c>
      <c r="E30" s="6">
        <v>30500</v>
      </c>
      <c r="F30" s="6">
        <f t="shared" si="0"/>
        <v>30500</v>
      </c>
      <c r="G30" s="6">
        <v>0</v>
      </c>
      <c r="H30" s="6">
        <v>30500</v>
      </c>
      <c r="I30" s="6">
        <v>30500</v>
      </c>
      <c r="J30" s="6">
        <v>0</v>
      </c>
      <c r="K30" s="6">
        <f t="shared" si="1"/>
        <v>0</v>
      </c>
    </row>
    <row r="31" spans="1:11" s="2" customFormat="1" ht="33" x14ac:dyDescent="0.25">
      <c r="A31" s="5" t="s">
        <v>74</v>
      </c>
      <c r="B31" s="5" t="s">
        <v>78</v>
      </c>
      <c r="C31" s="5" t="s">
        <v>79</v>
      </c>
      <c r="D31" s="6">
        <v>-497200</v>
      </c>
      <c r="E31" s="6">
        <v>-1347320</v>
      </c>
      <c r="F31" s="6">
        <f t="shared" si="0"/>
        <v>-848195</v>
      </c>
      <c r="G31" s="6">
        <v>0</v>
      </c>
      <c r="H31" s="6">
        <v>-848195</v>
      </c>
      <c r="I31" s="6">
        <v>-848195</v>
      </c>
      <c r="J31" s="6">
        <v>0</v>
      </c>
      <c r="K31" s="6">
        <f t="shared" si="1"/>
        <v>0</v>
      </c>
    </row>
    <row r="32" spans="1:11" s="2" customFormat="1" ht="22.5" x14ac:dyDescent="0.25">
      <c r="A32" s="5" t="s">
        <v>121</v>
      </c>
      <c r="B32" s="5" t="s">
        <v>93</v>
      </c>
      <c r="C32" s="5" t="s">
        <v>94</v>
      </c>
      <c r="D32" s="6">
        <f>D33</f>
        <v>27323000</v>
      </c>
      <c r="E32" s="6">
        <f>E33</f>
        <v>31623500</v>
      </c>
      <c r="F32" s="6">
        <f t="shared" si="0"/>
        <v>32036079</v>
      </c>
      <c r="G32" s="6">
        <f>G33</f>
        <v>0</v>
      </c>
      <c r="H32" s="6">
        <f>H33</f>
        <v>32036079</v>
      </c>
      <c r="I32" s="6">
        <f>I33</f>
        <v>32036079</v>
      </c>
      <c r="J32" s="6">
        <f>J33</f>
        <v>0</v>
      </c>
      <c r="K32" s="6">
        <f t="shared" si="1"/>
        <v>0</v>
      </c>
    </row>
    <row r="33" spans="1:12" s="2" customFormat="1" ht="22.5" x14ac:dyDescent="0.25">
      <c r="A33" s="5" t="s">
        <v>122</v>
      </c>
      <c r="B33" s="5" t="s">
        <v>96</v>
      </c>
      <c r="C33" s="5" t="s">
        <v>97</v>
      </c>
      <c r="D33" s="6">
        <f>+D34</f>
        <v>27323000</v>
      </c>
      <c r="E33" s="6">
        <f>+E34</f>
        <v>31623500</v>
      </c>
      <c r="F33" s="6">
        <f t="shared" si="0"/>
        <v>32036079</v>
      </c>
      <c r="G33" s="6">
        <f>+G34</f>
        <v>0</v>
      </c>
      <c r="H33" s="6">
        <f>+H34</f>
        <v>32036079</v>
      </c>
      <c r="I33" s="6">
        <f>+I34</f>
        <v>32036079</v>
      </c>
      <c r="J33" s="6">
        <f>+J34</f>
        <v>0</v>
      </c>
      <c r="K33" s="6">
        <f t="shared" si="1"/>
        <v>0</v>
      </c>
    </row>
    <row r="34" spans="1:12" s="2" customFormat="1" ht="64.5" x14ac:dyDescent="0.25">
      <c r="A34" s="5" t="s">
        <v>123</v>
      </c>
      <c r="B34" s="5" t="s">
        <v>99</v>
      </c>
      <c r="C34" s="5" t="s">
        <v>100</v>
      </c>
      <c r="D34" s="6">
        <f>D35+D36+D37</f>
        <v>27323000</v>
      </c>
      <c r="E34" s="6">
        <f>E35+E36+E37</f>
        <v>31623500</v>
      </c>
      <c r="F34" s="6">
        <f t="shared" si="0"/>
        <v>32036079</v>
      </c>
      <c r="G34" s="6">
        <f>G35+G36+G37</f>
        <v>0</v>
      </c>
      <c r="H34" s="6">
        <f>H35+H36+H37</f>
        <v>32036079</v>
      </c>
      <c r="I34" s="6">
        <f>I35+I36+I37</f>
        <v>32036079</v>
      </c>
      <c r="J34" s="6">
        <f>J35+J36+J37</f>
        <v>0</v>
      </c>
      <c r="K34" s="6">
        <f t="shared" si="1"/>
        <v>0</v>
      </c>
    </row>
    <row r="35" spans="1:12" s="2" customFormat="1" ht="22.5" x14ac:dyDescent="0.25">
      <c r="A35" s="5" t="s">
        <v>124</v>
      </c>
      <c r="B35" s="5" t="s">
        <v>102</v>
      </c>
      <c r="C35" s="5" t="s">
        <v>103</v>
      </c>
      <c r="D35" s="6">
        <v>2450000</v>
      </c>
      <c r="E35" s="6">
        <v>2960610</v>
      </c>
      <c r="F35" s="6">
        <f t="shared" si="0"/>
        <v>2396190</v>
      </c>
      <c r="G35" s="6">
        <v>0</v>
      </c>
      <c r="H35" s="6">
        <v>2396190</v>
      </c>
      <c r="I35" s="6">
        <v>2396190</v>
      </c>
      <c r="J35" s="6">
        <v>0</v>
      </c>
      <c r="K35" s="6">
        <f t="shared" si="1"/>
        <v>0</v>
      </c>
    </row>
    <row r="36" spans="1:12" s="2" customFormat="1" ht="22.5" x14ac:dyDescent="0.25">
      <c r="A36" s="5" t="s">
        <v>125</v>
      </c>
      <c r="B36" s="5" t="s">
        <v>105</v>
      </c>
      <c r="C36" s="5" t="s">
        <v>106</v>
      </c>
      <c r="D36" s="6">
        <v>250000</v>
      </c>
      <c r="E36" s="6">
        <v>270000</v>
      </c>
      <c r="F36" s="6">
        <f t="shared" si="0"/>
        <v>270000</v>
      </c>
      <c r="G36" s="6">
        <v>0</v>
      </c>
      <c r="H36" s="6">
        <v>270000</v>
      </c>
      <c r="I36" s="6">
        <v>270000</v>
      </c>
      <c r="J36" s="6">
        <v>0</v>
      </c>
      <c r="K36" s="6">
        <f t="shared" si="1"/>
        <v>0</v>
      </c>
    </row>
    <row r="37" spans="1:12" s="2" customFormat="1" ht="33" x14ac:dyDescent="0.25">
      <c r="A37" s="5" t="s">
        <v>126</v>
      </c>
      <c r="B37" s="5" t="s">
        <v>111</v>
      </c>
      <c r="C37" s="5" t="s">
        <v>112</v>
      </c>
      <c r="D37" s="6">
        <v>24623000</v>
      </c>
      <c r="E37" s="6">
        <v>28392890</v>
      </c>
      <c r="F37" s="6">
        <f t="shared" si="0"/>
        <v>29369889</v>
      </c>
      <c r="G37" s="6">
        <v>0</v>
      </c>
      <c r="H37" s="6">
        <v>29369889</v>
      </c>
      <c r="I37" s="6">
        <v>29369889</v>
      </c>
      <c r="J37" s="6">
        <v>0</v>
      </c>
      <c r="K37" s="6">
        <f t="shared" si="1"/>
        <v>0</v>
      </c>
    </row>
    <row r="38" spans="1:12" s="2" customFormat="1" x14ac:dyDescent="0.25">
      <c r="A38" s="3"/>
      <c r="B38" s="3"/>
      <c r="C38" s="3"/>
      <c r="D38" s="4"/>
      <c r="E38" s="4"/>
      <c r="F38" s="4"/>
      <c r="G38" s="4"/>
      <c r="H38" s="4"/>
      <c r="I38" s="4"/>
      <c r="J38" s="4"/>
      <c r="K38" s="4"/>
    </row>
    <row r="39" spans="1:12" x14ac:dyDescent="0.25">
      <c r="A39" s="11" t="s">
        <v>113</v>
      </c>
      <c r="B39" s="11"/>
      <c r="C39" s="11"/>
      <c r="D39" s="11"/>
      <c r="E39" s="11" t="s">
        <v>115</v>
      </c>
      <c r="F39" s="11"/>
      <c r="G39" s="11"/>
      <c r="H39" s="11"/>
      <c r="I39" s="11" t="s">
        <v>117</v>
      </c>
      <c r="J39" s="11"/>
      <c r="K39" s="11"/>
      <c r="L39" s="11"/>
    </row>
    <row r="40" spans="1:12" x14ac:dyDescent="0.25">
      <c r="A40" s="17" t="s">
        <v>114</v>
      </c>
      <c r="B40" s="17"/>
      <c r="C40" s="17"/>
      <c r="D40" s="17"/>
      <c r="E40" s="17" t="s">
        <v>116</v>
      </c>
      <c r="F40" s="17"/>
      <c r="G40" s="17"/>
      <c r="H40" s="17"/>
      <c r="I40" s="17"/>
      <c r="J40" s="17"/>
      <c r="K40" s="17"/>
      <c r="L40" s="17"/>
    </row>
    <row r="77" spans="1:20" x14ac:dyDescent="0.25">
      <c r="A77" s="7"/>
      <c r="B77" s="7"/>
      <c r="C77" s="7"/>
      <c r="D77" s="7"/>
      <c r="I77" s="7"/>
      <c r="J77" s="7"/>
      <c r="K77" s="7"/>
      <c r="L77" s="7"/>
      <c r="Q77" s="7"/>
      <c r="R77" s="7"/>
      <c r="S77" s="7"/>
      <c r="T77" s="7"/>
    </row>
  </sheetData>
  <mergeCells count="23">
    <mergeCell ref="A39:D39"/>
    <mergeCell ref="A40:D40"/>
    <mergeCell ref="E39:H39"/>
    <mergeCell ref="E40:H40"/>
    <mergeCell ref="I39:L39"/>
    <mergeCell ref="I40:L4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FDFA-F909-4578-A895-C20584C6A582}">
  <dimension ref="A1:T51"/>
  <sheetViews>
    <sheetView topLeftCell="B4" workbookViewId="0">
      <selection activeCell="B24" sqref="B12:I24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0.150000000000006" customHeight="1" x14ac:dyDescent="0.25">
      <c r="A4" s="15" t="s">
        <v>127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128</v>
      </c>
      <c r="C12" s="5" t="s">
        <v>22</v>
      </c>
      <c r="D12" s="6">
        <f>D13+D18+D21</f>
        <v>817200</v>
      </c>
      <c r="E12" s="6">
        <f>E13+E18+E21</f>
        <v>1948810</v>
      </c>
      <c r="F12" s="6">
        <f t="shared" ref="F12:F24" si="0">G12+H12</f>
        <v>1449694</v>
      </c>
      <c r="G12" s="6">
        <f>G13+G18+G21</f>
        <v>0</v>
      </c>
      <c r="H12" s="6">
        <f>H13+H18+H21</f>
        <v>1449694</v>
      </c>
      <c r="I12" s="6">
        <f>I13+I18+I21</f>
        <v>1449694</v>
      </c>
      <c r="J12" s="6">
        <f>J13+J18+J21</f>
        <v>0</v>
      </c>
      <c r="K12" s="6">
        <f t="shared" ref="K12:K24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497200</v>
      </c>
      <c r="E13" s="6">
        <f t="shared" si="2"/>
        <v>1347320</v>
      </c>
      <c r="F13" s="6">
        <f t="shared" si="0"/>
        <v>848195</v>
      </c>
      <c r="G13" s="6">
        <f t="shared" ref="G13:J16" si="3">+G14</f>
        <v>0</v>
      </c>
      <c r="H13" s="6">
        <f t="shared" si="3"/>
        <v>848195</v>
      </c>
      <c r="I13" s="6">
        <f t="shared" si="3"/>
        <v>848195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129</v>
      </c>
      <c r="B14" s="5" t="s">
        <v>27</v>
      </c>
      <c r="C14" s="5" t="s">
        <v>28</v>
      </c>
      <c r="D14" s="6">
        <f t="shared" si="2"/>
        <v>497200</v>
      </c>
      <c r="E14" s="6">
        <f t="shared" si="2"/>
        <v>1347320</v>
      </c>
      <c r="F14" s="6">
        <f t="shared" si="0"/>
        <v>848195</v>
      </c>
      <c r="G14" s="6">
        <f t="shared" si="3"/>
        <v>0</v>
      </c>
      <c r="H14" s="6">
        <f t="shared" si="3"/>
        <v>848195</v>
      </c>
      <c r="I14" s="6">
        <f t="shared" si="3"/>
        <v>848195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130</v>
      </c>
      <c r="B15" s="5" t="s">
        <v>42</v>
      </c>
      <c r="C15" s="5" t="s">
        <v>43</v>
      </c>
      <c r="D15" s="6">
        <f t="shared" si="2"/>
        <v>497200</v>
      </c>
      <c r="E15" s="6">
        <f t="shared" si="2"/>
        <v>1347320</v>
      </c>
      <c r="F15" s="6">
        <f t="shared" si="0"/>
        <v>848195</v>
      </c>
      <c r="G15" s="6">
        <f t="shared" si="3"/>
        <v>0</v>
      </c>
      <c r="H15" s="6">
        <f t="shared" si="3"/>
        <v>848195</v>
      </c>
      <c r="I15" s="6">
        <f t="shared" si="3"/>
        <v>848195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131</v>
      </c>
      <c r="B16" s="5" t="s">
        <v>72</v>
      </c>
      <c r="C16" s="5" t="s">
        <v>73</v>
      </c>
      <c r="D16" s="6">
        <f t="shared" si="2"/>
        <v>497200</v>
      </c>
      <c r="E16" s="6">
        <f t="shared" si="2"/>
        <v>1347320</v>
      </c>
      <c r="F16" s="6">
        <f t="shared" si="0"/>
        <v>848195</v>
      </c>
      <c r="G16" s="6">
        <f t="shared" si="3"/>
        <v>0</v>
      </c>
      <c r="H16" s="6">
        <f t="shared" si="3"/>
        <v>848195</v>
      </c>
      <c r="I16" s="6">
        <f t="shared" si="3"/>
        <v>848195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132</v>
      </c>
      <c r="B17" s="5" t="s">
        <v>81</v>
      </c>
      <c r="C17" s="5" t="s">
        <v>82</v>
      </c>
      <c r="D17" s="6">
        <v>497200</v>
      </c>
      <c r="E17" s="6">
        <v>1347320</v>
      </c>
      <c r="F17" s="6">
        <f t="shared" si="0"/>
        <v>848195</v>
      </c>
      <c r="G17" s="6">
        <v>0</v>
      </c>
      <c r="H17" s="6">
        <v>848195</v>
      </c>
      <c r="I17" s="6">
        <v>848195</v>
      </c>
      <c r="J17" s="6">
        <v>0</v>
      </c>
      <c r="K17" s="6">
        <f t="shared" si="1"/>
        <v>0</v>
      </c>
    </row>
    <row r="18" spans="1:12" s="2" customFormat="1" x14ac:dyDescent="0.25">
      <c r="A18" s="5" t="s">
        <v>133</v>
      </c>
      <c r="B18" s="5" t="s">
        <v>84</v>
      </c>
      <c r="C18" s="5" t="s">
        <v>85</v>
      </c>
      <c r="D18" s="6">
        <f>D19</f>
        <v>0</v>
      </c>
      <c r="E18" s="6">
        <f>E19</f>
        <v>1490</v>
      </c>
      <c r="F18" s="6">
        <f t="shared" si="0"/>
        <v>1499</v>
      </c>
      <c r="G18" s="6">
        <f t="shared" ref="G18:J19" si="4">G19</f>
        <v>0</v>
      </c>
      <c r="H18" s="6">
        <f t="shared" si="4"/>
        <v>1499</v>
      </c>
      <c r="I18" s="6">
        <f t="shared" si="4"/>
        <v>1499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134</v>
      </c>
      <c r="B19" s="5" t="s">
        <v>87</v>
      </c>
      <c r="C19" s="5" t="s">
        <v>88</v>
      </c>
      <c r="D19" s="6">
        <f>D20</f>
        <v>0</v>
      </c>
      <c r="E19" s="6">
        <f>E20</f>
        <v>1490</v>
      </c>
      <c r="F19" s="6">
        <f t="shared" si="0"/>
        <v>1499</v>
      </c>
      <c r="G19" s="6">
        <f t="shared" si="4"/>
        <v>0</v>
      </c>
      <c r="H19" s="6">
        <f t="shared" si="4"/>
        <v>1499</v>
      </c>
      <c r="I19" s="6">
        <f t="shared" si="4"/>
        <v>1499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135</v>
      </c>
      <c r="B20" s="5" t="s">
        <v>90</v>
      </c>
      <c r="C20" s="5" t="s">
        <v>91</v>
      </c>
      <c r="D20" s="6">
        <v>0</v>
      </c>
      <c r="E20" s="6">
        <v>1490</v>
      </c>
      <c r="F20" s="6">
        <f t="shared" si="0"/>
        <v>1499</v>
      </c>
      <c r="G20" s="6">
        <v>0</v>
      </c>
      <c r="H20" s="6">
        <v>1499</v>
      </c>
      <c r="I20" s="6">
        <v>1499</v>
      </c>
      <c r="J20" s="6">
        <v>0</v>
      </c>
      <c r="K20" s="6">
        <f t="shared" si="1"/>
        <v>0</v>
      </c>
    </row>
    <row r="21" spans="1:12" s="2" customFormat="1" ht="22.5" x14ac:dyDescent="0.25">
      <c r="A21" s="5" t="s">
        <v>136</v>
      </c>
      <c r="B21" s="5" t="s">
        <v>93</v>
      </c>
      <c r="C21" s="5" t="s">
        <v>94</v>
      </c>
      <c r="D21" s="6">
        <f>D22</f>
        <v>320000</v>
      </c>
      <c r="E21" s="6">
        <f>E22</f>
        <v>600000</v>
      </c>
      <c r="F21" s="6">
        <f t="shared" si="0"/>
        <v>600000</v>
      </c>
      <c r="G21" s="6">
        <f>G22</f>
        <v>0</v>
      </c>
      <c r="H21" s="6">
        <f>H22</f>
        <v>600000</v>
      </c>
      <c r="I21" s="6">
        <f>I22</f>
        <v>600000</v>
      </c>
      <c r="J21" s="6">
        <f>J22</f>
        <v>0</v>
      </c>
      <c r="K21" s="6">
        <f t="shared" si="1"/>
        <v>0</v>
      </c>
    </row>
    <row r="22" spans="1:12" s="2" customFormat="1" ht="22.5" x14ac:dyDescent="0.25">
      <c r="A22" s="5" t="s">
        <v>137</v>
      </c>
      <c r="B22" s="5" t="s">
        <v>96</v>
      </c>
      <c r="C22" s="5" t="s">
        <v>97</v>
      </c>
      <c r="D22" s="6">
        <f>+D23</f>
        <v>320000</v>
      </c>
      <c r="E22" s="6">
        <f>+E23</f>
        <v>600000</v>
      </c>
      <c r="F22" s="6">
        <f t="shared" si="0"/>
        <v>600000</v>
      </c>
      <c r="G22" s="6">
        <f t="shared" ref="G22:J23" si="5">+G23</f>
        <v>0</v>
      </c>
      <c r="H22" s="6">
        <f t="shared" si="5"/>
        <v>600000</v>
      </c>
      <c r="I22" s="6">
        <f t="shared" si="5"/>
        <v>600000</v>
      </c>
      <c r="J22" s="6">
        <f t="shared" si="5"/>
        <v>0</v>
      </c>
      <c r="K22" s="6">
        <f t="shared" si="1"/>
        <v>0</v>
      </c>
    </row>
    <row r="23" spans="1:12" s="2" customFormat="1" ht="64.5" x14ac:dyDescent="0.25">
      <c r="A23" s="5" t="s">
        <v>138</v>
      </c>
      <c r="B23" s="5" t="s">
        <v>99</v>
      </c>
      <c r="C23" s="5" t="s">
        <v>100</v>
      </c>
      <c r="D23" s="6">
        <f>+D24</f>
        <v>320000</v>
      </c>
      <c r="E23" s="6">
        <f>+E24</f>
        <v>600000</v>
      </c>
      <c r="F23" s="6">
        <f t="shared" si="0"/>
        <v>600000</v>
      </c>
      <c r="G23" s="6">
        <f t="shared" si="5"/>
        <v>0</v>
      </c>
      <c r="H23" s="6">
        <f t="shared" si="5"/>
        <v>600000</v>
      </c>
      <c r="I23" s="6">
        <f t="shared" si="5"/>
        <v>600000</v>
      </c>
      <c r="J23" s="6">
        <f t="shared" si="5"/>
        <v>0</v>
      </c>
      <c r="K23" s="6">
        <f t="shared" si="1"/>
        <v>0</v>
      </c>
    </row>
    <row r="24" spans="1:12" s="2" customFormat="1" ht="22.5" x14ac:dyDescent="0.25">
      <c r="A24" s="5" t="s">
        <v>139</v>
      </c>
      <c r="B24" s="5" t="s">
        <v>108</v>
      </c>
      <c r="C24" s="5" t="s">
        <v>109</v>
      </c>
      <c r="D24" s="6">
        <v>320000</v>
      </c>
      <c r="E24" s="6">
        <v>600000</v>
      </c>
      <c r="F24" s="6">
        <f t="shared" si="0"/>
        <v>600000</v>
      </c>
      <c r="G24" s="6">
        <v>0</v>
      </c>
      <c r="H24" s="6">
        <v>600000</v>
      </c>
      <c r="I24" s="6">
        <v>600000</v>
      </c>
      <c r="J24" s="6">
        <v>0</v>
      </c>
      <c r="K24" s="6">
        <f t="shared" si="1"/>
        <v>0</v>
      </c>
    </row>
    <row r="25" spans="1:12" s="2" customFormat="1" x14ac:dyDescent="0.25">
      <c r="A25" s="3"/>
      <c r="B25" s="3"/>
      <c r="C25" s="3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11" t="s">
        <v>113</v>
      </c>
      <c r="B26" s="11"/>
      <c r="C26" s="11"/>
      <c r="D26" s="11"/>
      <c r="E26" s="11" t="s">
        <v>115</v>
      </c>
      <c r="F26" s="11"/>
      <c r="G26" s="11"/>
      <c r="H26" s="11"/>
      <c r="I26" s="11" t="s">
        <v>117</v>
      </c>
      <c r="J26" s="11"/>
      <c r="K26" s="11"/>
      <c r="L26" s="11"/>
    </row>
    <row r="27" spans="1:12" x14ac:dyDescent="0.25">
      <c r="A27" s="17" t="s">
        <v>114</v>
      </c>
      <c r="B27" s="17"/>
      <c r="C27" s="17"/>
      <c r="D27" s="17"/>
      <c r="E27" s="17" t="s">
        <v>116</v>
      </c>
      <c r="F27" s="17"/>
      <c r="G27" s="17"/>
      <c r="H27" s="17"/>
      <c r="I27" s="17"/>
      <c r="J27" s="17"/>
      <c r="K27" s="17"/>
      <c r="L27" s="17"/>
    </row>
    <row r="51" spans="1:20" x14ac:dyDescent="0.25">
      <c r="A51" s="7"/>
      <c r="B51" s="7"/>
      <c r="C51" s="7"/>
      <c r="D51" s="7"/>
      <c r="I51" s="7"/>
      <c r="J51" s="7"/>
      <c r="K51" s="7"/>
      <c r="L51" s="7"/>
      <c r="Q51" s="7"/>
      <c r="R51" s="7"/>
      <c r="S51" s="7"/>
      <c r="T51" s="7"/>
    </row>
  </sheetData>
  <mergeCells count="23">
    <mergeCell ref="A26:D26"/>
    <mergeCell ref="A27:D27"/>
    <mergeCell ref="E26:H26"/>
    <mergeCell ref="E27:H27"/>
    <mergeCell ref="I26:L26"/>
    <mergeCell ref="I27:L2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2025-03-10T10:53:22Z</cp:lastPrinted>
  <dcterms:created xsi:type="dcterms:W3CDTF">2025-03-07T10:11:21Z</dcterms:created>
  <dcterms:modified xsi:type="dcterms:W3CDTF">2025-03-10T10:55:08Z</dcterms:modified>
</cp:coreProperties>
</file>