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IECTE HOTARARI\2026\IULIE\ph cont executie trim II 2026\"/>
    </mc:Choice>
  </mc:AlternateContent>
  <xr:revisionPtr revIDLastSave="0" documentId="13_ncr:1_{1A8D2053-5087-4FB9-B775-D04FE27AD7BA}" xr6:coauthVersionLast="47" xr6:coauthVersionMax="47" xr10:uidLastSave="{00000000-0000-0000-0000-000000000000}"/>
  <bookViews>
    <workbookView xWindow="2010" yWindow="1815" windowWidth="21405" windowHeight="11370" xr2:uid="{4136E7DD-B36F-48F0-BFDB-D8228308B52F}"/>
  </bookViews>
  <sheets>
    <sheet name="Foaie1" sheetId="1" r:id="rId1"/>
    <sheet name="Foaie2" sheetId="2" r:id="rId2"/>
    <sheet name="Foaie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6" i="1" l="1"/>
  <c r="E106" i="1"/>
  <c r="E105" i="1" s="1"/>
  <c r="D106" i="1"/>
  <c r="D105" i="1"/>
  <c r="F102" i="1"/>
  <c r="E102" i="1"/>
  <c r="D102" i="1"/>
  <c r="F100" i="1"/>
  <c r="F99" i="1" s="1"/>
  <c r="F98" i="1" s="1"/>
  <c r="E100" i="1"/>
  <c r="E99" i="1" s="1"/>
  <c r="E98" i="1" s="1"/>
  <c r="E97" i="1" s="1"/>
  <c r="E96" i="1" s="1"/>
  <c r="D100" i="1"/>
  <c r="D99" i="1"/>
  <c r="D98" i="1" s="1"/>
  <c r="F94" i="1"/>
  <c r="E94" i="1"/>
  <c r="E93" i="1" s="1"/>
  <c r="E92" i="1" s="1"/>
  <c r="D94" i="1"/>
  <c r="D93" i="1"/>
  <c r="D92" i="1" s="1"/>
  <c r="F77" i="1"/>
  <c r="F76" i="1" s="1"/>
  <c r="F75" i="1" s="1"/>
  <c r="E77" i="1"/>
  <c r="E76" i="1" s="1"/>
  <c r="E75" i="1" s="1"/>
  <c r="D77" i="1"/>
  <c r="D76" i="1"/>
  <c r="D75" i="1" s="1"/>
  <c r="F73" i="1"/>
  <c r="E73" i="1"/>
  <c r="E72" i="1" s="1"/>
  <c r="E71" i="1" s="1"/>
  <c r="D73" i="1"/>
  <c r="D72" i="1" s="1"/>
  <c r="D71" i="1" s="1"/>
  <c r="F69" i="1"/>
  <c r="E69" i="1"/>
  <c r="D69" i="1"/>
  <c r="F61" i="1"/>
  <c r="E61" i="1"/>
  <c r="D61" i="1"/>
  <c r="D15" i="3"/>
  <c r="D14" i="3" s="1"/>
  <c r="D13" i="3" s="1"/>
  <c r="E15" i="3"/>
  <c r="E14" i="3" s="1"/>
  <c r="E13" i="3" s="1"/>
  <c r="G15" i="3"/>
  <c r="F15" i="3" s="1"/>
  <c r="K15" i="3" s="1"/>
  <c r="H15" i="3"/>
  <c r="H14" i="3" s="1"/>
  <c r="H13" i="3" s="1"/>
  <c r="I15" i="3"/>
  <c r="I14" i="3" s="1"/>
  <c r="I13" i="3" s="1"/>
  <c r="J15" i="3"/>
  <c r="J14" i="3" s="1"/>
  <c r="J13" i="3" s="1"/>
  <c r="F16" i="3"/>
  <c r="K16" i="3" s="1"/>
  <c r="D21" i="3"/>
  <c r="D20" i="3" s="1"/>
  <c r="D19" i="3" s="1"/>
  <c r="D18" i="3" s="1"/>
  <c r="D17" i="3" s="1"/>
  <c r="E21" i="3"/>
  <c r="E20" i="3" s="1"/>
  <c r="E19" i="3" s="1"/>
  <c r="E18" i="3" s="1"/>
  <c r="E17" i="3" s="1"/>
  <c r="G21" i="3"/>
  <c r="G20" i="3" s="1"/>
  <c r="H21" i="3"/>
  <c r="F21" i="3" s="1"/>
  <c r="K21" i="3" s="1"/>
  <c r="I21" i="3"/>
  <c r="I20" i="3" s="1"/>
  <c r="I19" i="3" s="1"/>
  <c r="I18" i="3" s="1"/>
  <c r="I17" i="3" s="1"/>
  <c r="J21" i="3"/>
  <c r="J20" i="3" s="1"/>
  <c r="J19" i="3" s="1"/>
  <c r="J18" i="3" s="1"/>
  <c r="J17" i="3" s="1"/>
  <c r="F22" i="3"/>
  <c r="K22" i="3"/>
  <c r="D23" i="3"/>
  <c r="E23" i="3"/>
  <c r="G23" i="3"/>
  <c r="F23" i="3" s="1"/>
  <c r="K23" i="3" s="1"/>
  <c r="H23" i="3"/>
  <c r="I23" i="3"/>
  <c r="J23" i="3"/>
  <c r="F24" i="3"/>
  <c r="K24" i="3" s="1"/>
  <c r="F25" i="3"/>
  <c r="K25" i="3"/>
  <c r="D27" i="3"/>
  <c r="D26" i="3" s="1"/>
  <c r="E27" i="3"/>
  <c r="E26" i="3" s="1"/>
  <c r="G27" i="3"/>
  <c r="F27" i="3" s="1"/>
  <c r="K27" i="3" s="1"/>
  <c r="H27" i="3"/>
  <c r="H26" i="3" s="1"/>
  <c r="I27" i="3"/>
  <c r="I26" i="3" s="1"/>
  <c r="J27" i="3"/>
  <c r="J26" i="3" s="1"/>
  <c r="F28" i="3"/>
  <c r="K28" i="3" s="1"/>
  <c r="F29" i="3"/>
  <c r="K29" i="3"/>
  <c r="D16" i="2"/>
  <c r="D15" i="2" s="1"/>
  <c r="D14" i="2" s="1"/>
  <c r="D13" i="2" s="1"/>
  <c r="E16" i="2"/>
  <c r="E15" i="2" s="1"/>
  <c r="E14" i="2" s="1"/>
  <c r="E13" i="2" s="1"/>
  <c r="G16" i="2"/>
  <c r="F16" i="2" s="1"/>
  <c r="K16" i="2" s="1"/>
  <c r="H16" i="2"/>
  <c r="H15" i="2" s="1"/>
  <c r="H14" i="2" s="1"/>
  <c r="H13" i="2" s="1"/>
  <c r="I16" i="2"/>
  <c r="I15" i="2" s="1"/>
  <c r="I14" i="2" s="1"/>
  <c r="I13" i="2" s="1"/>
  <c r="J16" i="2"/>
  <c r="J15" i="2" s="1"/>
  <c r="J14" i="2" s="1"/>
  <c r="J13" i="2" s="1"/>
  <c r="F17" i="2"/>
  <c r="K17" i="2" s="1"/>
  <c r="F18" i="2"/>
  <c r="K18" i="2"/>
  <c r="F19" i="2"/>
  <c r="K19" i="2" s="1"/>
  <c r="F20" i="2"/>
  <c r="K20" i="2"/>
  <c r="F21" i="2"/>
  <c r="K21" i="2" s="1"/>
  <c r="F22" i="2"/>
  <c r="K22" i="2"/>
  <c r="F23" i="2"/>
  <c r="K23" i="2" s="1"/>
  <c r="D24" i="2"/>
  <c r="E24" i="2"/>
  <c r="F24" i="2"/>
  <c r="K24" i="2" s="1"/>
  <c r="G24" i="2"/>
  <c r="H24" i="2"/>
  <c r="I24" i="2"/>
  <c r="J24" i="2"/>
  <c r="F25" i="2"/>
  <c r="K25" i="2"/>
  <c r="D28" i="2"/>
  <c r="D27" i="2" s="1"/>
  <c r="D26" i="2" s="1"/>
  <c r="E28" i="2"/>
  <c r="E27" i="2" s="1"/>
  <c r="E26" i="2" s="1"/>
  <c r="G28" i="2"/>
  <c r="G27" i="2" s="1"/>
  <c r="H28" i="2"/>
  <c r="H27" i="2" s="1"/>
  <c r="H26" i="2" s="1"/>
  <c r="I28" i="2"/>
  <c r="I27" i="2" s="1"/>
  <c r="I26" i="2" s="1"/>
  <c r="J28" i="2"/>
  <c r="J27" i="2" s="1"/>
  <c r="J26" i="2" s="1"/>
  <c r="F29" i="2"/>
  <c r="K29" i="2" s="1"/>
  <c r="D32" i="2"/>
  <c r="D31" i="2" s="1"/>
  <c r="D30" i="2" s="1"/>
  <c r="E32" i="2"/>
  <c r="E31" i="2" s="1"/>
  <c r="E30" i="2" s="1"/>
  <c r="G32" i="2"/>
  <c r="F32" i="2" s="1"/>
  <c r="K32" i="2" s="1"/>
  <c r="H32" i="2"/>
  <c r="H31" i="2" s="1"/>
  <c r="H30" i="2" s="1"/>
  <c r="I32" i="2"/>
  <c r="I31" i="2" s="1"/>
  <c r="I30" i="2" s="1"/>
  <c r="J32" i="2"/>
  <c r="J31" i="2" s="1"/>
  <c r="J30" i="2" s="1"/>
  <c r="F33" i="2"/>
  <c r="K33" i="2"/>
  <c r="F34" i="2"/>
  <c r="K34" i="2" s="1"/>
  <c r="F35" i="2"/>
  <c r="K35" i="2"/>
  <c r="D16" i="1"/>
  <c r="E16" i="1"/>
  <c r="F16" i="1"/>
  <c r="D24" i="1"/>
  <c r="E24" i="1"/>
  <c r="F24" i="1"/>
  <c r="D28" i="1"/>
  <c r="D27" i="1" s="1"/>
  <c r="D26" i="1" s="1"/>
  <c r="E28" i="1"/>
  <c r="E27" i="1" s="1"/>
  <c r="E26" i="1" s="1"/>
  <c r="F28" i="1"/>
  <c r="F27" i="1" s="1"/>
  <c r="F26" i="1" s="1"/>
  <c r="D35" i="1"/>
  <c r="D34" i="1" s="1"/>
  <c r="D33" i="1" s="1"/>
  <c r="E35" i="1"/>
  <c r="E34" i="1" s="1"/>
  <c r="E33" i="1" s="1"/>
  <c r="F35" i="1"/>
  <c r="F34" i="1" s="1"/>
  <c r="F33" i="1" s="1"/>
  <c r="D37" i="1"/>
  <c r="E37" i="1"/>
  <c r="F37" i="1"/>
  <c r="D44" i="1"/>
  <c r="D43" i="1" s="1"/>
  <c r="E44" i="1"/>
  <c r="E43" i="1" s="1"/>
  <c r="F44" i="1"/>
  <c r="F43" i="1" s="1"/>
  <c r="D60" i="1" l="1"/>
  <c r="D59" i="1" s="1"/>
  <c r="D58" i="1" s="1"/>
  <c r="D57" i="1" s="1"/>
  <c r="E32" i="1"/>
  <c r="E31" i="1" s="1"/>
  <c r="E91" i="1"/>
  <c r="F15" i="1"/>
  <c r="F14" i="1" s="1"/>
  <c r="F13" i="1" s="1"/>
  <c r="F12" i="1" s="1"/>
  <c r="F32" i="1"/>
  <c r="F31" i="1" s="1"/>
  <c r="D97" i="1"/>
  <c r="D96" i="1" s="1"/>
  <c r="D91" i="1" s="1"/>
  <c r="E15" i="1"/>
  <c r="E14" i="1" s="1"/>
  <c r="E13" i="1" s="1"/>
  <c r="E12" i="1" s="1"/>
  <c r="E60" i="1"/>
  <c r="E59" i="1" s="1"/>
  <c r="E58" i="1" s="1"/>
  <c r="E57" i="1" s="1"/>
  <c r="F60" i="1"/>
  <c r="D32" i="1"/>
  <c r="D31" i="1" s="1"/>
  <c r="D15" i="1"/>
  <c r="D14" i="1" s="1"/>
  <c r="D13" i="1" s="1"/>
  <c r="D12" i="1" s="1"/>
  <c r="F72" i="1"/>
  <c r="F93" i="1"/>
  <c r="F97" i="1"/>
  <c r="F96" i="1" s="1"/>
  <c r="F105" i="1"/>
  <c r="G19" i="3"/>
  <c r="J12" i="3"/>
  <c r="E12" i="3"/>
  <c r="I12" i="3"/>
  <c r="D12" i="3"/>
  <c r="G26" i="3"/>
  <c r="F26" i="3" s="1"/>
  <c r="K26" i="3" s="1"/>
  <c r="G14" i="3"/>
  <c r="H20" i="3"/>
  <c r="H19" i="3" s="1"/>
  <c r="H18" i="3" s="1"/>
  <c r="H17" i="3" s="1"/>
  <c r="H12" i="3" s="1"/>
  <c r="F27" i="2"/>
  <c r="K27" i="2" s="1"/>
  <c r="G26" i="2"/>
  <c r="F26" i="2" s="1"/>
  <c r="K26" i="2" s="1"/>
  <c r="H12" i="2"/>
  <c r="J12" i="2"/>
  <c r="E12" i="2"/>
  <c r="I12" i="2"/>
  <c r="D12" i="2"/>
  <c r="G15" i="2"/>
  <c r="F28" i="2"/>
  <c r="K28" i="2" s="1"/>
  <c r="G31" i="2"/>
  <c r="F71" i="1" l="1"/>
  <c r="F92" i="1"/>
  <c r="F59" i="1"/>
  <c r="F20" i="3"/>
  <c r="K20" i="3" s="1"/>
  <c r="F19" i="3"/>
  <c r="K19" i="3" s="1"/>
  <c r="G18" i="3"/>
  <c r="F14" i="3"/>
  <c r="K14" i="3" s="1"/>
  <c r="G13" i="3"/>
  <c r="G14" i="2"/>
  <c r="F15" i="2"/>
  <c r="K15" i="2" s="1"/>
  <c r="F31" i="2"/>
  <c r="K31" i="2" s="1"/>
  <c r="G30" i="2"/>
  <c r="F30" i="2" s="1"/>
  <c r="K30" i="2" s="1"/>
  <c r="F58" i="1" l="1"/>
  <c r="F91" i="1"/>
  <c r="F18" i="3"/>
  <c r="K18" i="3" s="1"/>
  <c r="G17" i="3"/>
  <c r="F17" i="3" s="1"/>
  <c r="K17" i="3" s="1"/>
  <c r="F13" i="3"/>
  <c r="K13" i="3" s="1"/>
  <c r="G12" i="3"/>
  <c r="F12" i="3" s="1"/>
  <c r="K12" i="3" s="1"/>
  <c r="G13" i="2"/>
  <c r="F14" i="2"/>
  <c r="K14" i="2" s="1"/>
  <c r="F57" i="1" l="1"/>
  <c r="F13" i="2"/>
  <c r="K13" i="2" s="1"/>
  <c r="G12" i="2"/>
  <c r="F12" i="2" s="1"/>
  <c r="K12" i="2" s="1"/>
</calcChain>
</file>

<file path=xl/sharedStrings.xml><?xml version="1.0" encoding="utf-8"?>
<sst xmlns="http://schemas.openxmlformats.org/spreadsheetml/2006/main" count="367" uniqueCount="150">
  <si>
    <t>CONSOLIDAT</t>
  </si>
  <si>
    <t>CUI: 4842400</t>
  </si>
  <si>
    <t xml:space="preserve"> Anexa 9</t>
  </si>
  <si>
    <t>Cont de executie - Venituri - Bugetul institutiilor publice si activitatilor finantate integral sau partial din venituri proprii</t>
  </si>
  <si>
    <t>Trimestrul: 2, Anul: 2026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</si>
  <si>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</si>
  <si>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</si>
  <si>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</si>
  <si>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</si>
  <si>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</si>
  <si>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</si>
  <si>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</si>
  <si>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</si>
  <si>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</si>
  <si>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</si>
  <si>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</si>
  <si>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</si>
  <si>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</si>
  <si>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</si>
  <si>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</si>
  <si>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</si>
  <si>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</si>
  <si>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</si>
  <si>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</si>
  <si>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</si>
  <si>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</si>
  <si>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12</t>
  </si>
  <si>
    <t>C.   VENITURI NEFISCALE ( cod 00.13+00.14)</t>
  </si>
  <si>
    <t>00.12</t>
  </si>
  <si>
    <t>25</t>
  </si>
  <si>
    <t>C2.  VANZARI DE BUNURI SI SERVICII (cod 33.10+34.10+35.10+36.10+37.10)</t>
  </si>
  <si>
    <t>00.14</t>
  </si>
  <si>
    <t>26</t>
  </si>
  <si>
    <t xml:space="preserve">Venituri din prestari de servicii si alte activitati (cod 33.10.05+33.10.08+33.10.13+33.10.14+33.10.16+33.10.17+33.10.19+33.10.21+33.10.50) </t>
  </si>
  <si>
    <t>33.10</t>
  </si>
  <si>
    <t>28</t>
  </si>
  <si>
    <t>Taxe si alte venituri in invatamnt</t>
  </si>
  <si>
    <t>33.10.05</t>
  </si>
  <si>
    <t>29</t>
  </si>
  <si>
    <t>Venituri din prestari de servicii</t>
  </si>
  <si>
    <t>33.10.08</t>
  </si>
  <si>
    <t>32</t>
  </si>
  <si>
    <t>Contributia elevilor si studentilor pentru internate, camine si cantine</t>
  </si>
  <si>
    <t>33.10.14</t>
  </si>
  <si>
    <t>33</t>
  </si>
  <si>
    <t>Venituri din valorificarea produselor obtinute din activitatea proprie sau anexa</t>
  </si>
  <si>
    <t>33.10.16</t>
  </si>
  <si>
    <t>37</t>
  </si>
  <si>
    <t>Venituri din contractele incheiate cu casele de asigurari sociale de sanatate</t>
  </si>
  <si>
    <t>33.10.21</t>
  </si>
  <si>
    <t>38</t>
  </si>
  <si>
    <t>Venituri din contractele incheiate cu directiile de sanatate publica din sume alocate de la bugetul de stat</t>
  </si>
  <si>
    <t>33.10.30</t>
  </si>
  <si>
    <t>41</t>
  </si>
  <si>
    <t>Alte venituri din prestari de servicii si alte activitati</t>
  </si>
  <si>
    <t>33.10.50</t>
  </si>
  <si>
    <t>55</t>
  </si>
  <si>
    <t>Transferuri voluntare, altele decât subvenţiile (cod 37.10.01+37.10.50)</t>
  </si>
  <si>
    <t>37.10</t>
  </si>
  <si>
    <t>Donatii si sponsorizari</t>
  </si>
  <si>
    <t>37.10.01</t>
  </si>
  <si>
    <t>III. OPERAŢIUNI FINANCIARE (cod 40.10+41.10)</t>
  </si>
  <si>
    <t>00.16</t>
  </si>
  <si>
    <t>Încasări din rambursarea împrumuturilor acordate (cod 40.10.16)</t>
  </si>
  <si>
    <t>40.10</t>
  </si>
  <si>
    <t>67</t>
  </si>
  <si>
    <t>Sume utilizate din excedentul anului precedent pentru efectuarea de cheltuieli</t>
  </si>
  <si>
    <t>40.10.15</t>
  </si>
  <si>
    <t>68</t>
  </si>
  <si>
    <t>Sume utilizate de administratiile locale din excedentul anului precedent pentru secţiunea de funcţionare</t>
  </si>
  <si>
    <t>40.10.15.01</t>
  </si>
  <si>
    <t>Sume utilizate de administratiile locale din excedentul anului precedent pentru secţiunea de dezvoltare</t>
  </si>
  <si>
    <t>40.10.15.02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</si>
  <si>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</si>
  <si>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</si>
  <si>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</si>
  <si>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</si>
  <si>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00.19)</t>
  </si>
  <si>
    <t>42.10</t>
  </si>
  <si>
    <t>A. De capital ( cod 42.10.11+42.10.39)</t>
  </si>
  <si>
    <t>00.19</t>
  </si>
  <si>
    <t>Subvenţii de la bugetul de stat necesare susţinerii derulării proiectelor finanţate din fonduri externe nerambursabile (FEN) postaderare, aferete perioadei de programare 2021-2027</t>
  </si>
  <si>
    <t>42.10.93</t>
  </si>
  <si>
    <t>Subvenţii de la bugetul de stat către instituţii publice finanţate parţial sau integral din venituri proprii pentru proiecte finanţate din FEN postaderare, aferente perioadei de programare 2021-2027</t>
  </si>
  <si>
    <t>42.10.93.04</t>
  </si>
  <si>
    <t>SUBVENTII DE LA ALTE ADMINISTRATII (cod43.10.09+43.10.10+43.10.14 la 43.10.17+43.10.19+43.10.22+43.10.25+43.10.26+43.10.27+43.10.31+43.10.32+43.10.33+43.10.34+43.10.35+43.10.37+43.10.38+43.10.40+43.10.43+43.10.45)</t>
  </si>
  <si>
    <t>43.10</t>
  </si>
  <si>
    <t>Subventii pentru institutii publice</t>
  </si>
  <si>
    <t>43.10.09</t>
  </si>
  <si>
    <t>Subventii din bugetele locale pentru finantarea cheltuielilor curente din domeniul sanatatii</t>
  </si>
  <si>
    <t>43.10.10</t>
  </si>
  <si>
    <t>Subventii din bugetele locale pentru finantarea cheltuielilor de capital din domeniul sanatatii</t>
  </si>
  <si>
    <t>43.10.14</t>
  </si>
  <si>
    <t>Subventii pentru institutii publice destinate sectiunii de dezvolatare</t>
  </si>
  <si>
    <t>43.10.19</t>
  </si>
  <si>
    <t>Subventii din bugetul Fondului national unic de asigurări sociale de sănătate pentru acoperirea cresterilor salariale</t>
  </si>
  <si>
    <t>43.10.33</t>
  </si>
  <si>
    <t>Sume FEN postaderare in contul platilor efectuate si prefinantari (cod 45.10.01 la 45.10.05 +45.10.07+45.10.08+45.10.15+45.10.16)</t>
  </si>
  <si>
    <t>45.10</t>
  </si>
  <si>
    <t>Fondul European de Dezvoltare Regională (FEDR), aferent cadrului financiar 2021-2027</t>
  </si>
  <si>
    <t>45.10.48</t>
  </si>
  <si>
    <t>Sume primite în contul plăţilor efectuate în anul curent</t>
  </si>
  <si>
    <t>45.10.48.01</t>
  </si>
  <si>
    <t>Sume primite în contul plăţilor efectuate în anii anteriori</t>
  </si>
  <si>
    <t>45.10.48.02</t>
  </si>
  <si>
    <t>PRIMAR</t>
  </si>
  <si>
    <t>NEGURĂ MIHĂIŢĂ</t>
  </si>
  <si>
    <t>DIRECTOR EXECUTIV</t>
  </si>
  <si>
    <t>FLORESCU IULIANA</t>
  </si>
  <si>
    <t/>
  </si>
  <si>
    <t>Cont de executie - Venituri - Bugetul institutiilor publice si activitatilor finantate integral sau partial din venituri proprii - sectiunea functionare</t>
  </si>
  <si>
    <t>VENITURILE SECŢIUNII DE FUNCŢIONARE - TOTAL</t>
  </si>
  <si>
    <t>54</t>
  </si>
  <si>
    <t>58</t>
  </si>
  <si>
    <t>59</t>
  </si>
  <si>
    <t>60</t>
  </si>
  <si>
    <t>61</t>
  </si>
  <si>
    <t>75</t>
  </si>
  <si>
    <t>76</t>
  </si>
  <si>
    <t>77</t>
  </si>
  <si>
    <t>82</t>
  </si>
  <si>
    <t>Cont de executie - Venituri - Bugetul institutiilor publice si activitatilor finantate integral sau partial din venituri proprii - sectiunea dezvoltare</t>
  </si>
  <si>
    <t>VENITURILE SECŢIUNII DE DEZVOLTARE - TOTAL</t>
  </si>
  <si>
    <t>14</t>
  </si>
  <si>
    <t>15</t>
  </si>
  <si>
    <t>16</t>
  </si>
  <si>
    <t>17</t>
  </si>
  <si>
    <t>22</t>
  </si>
  <si>
    <t>23</t>
  </si>
  <si>
    <t>24</t>
  </si>
  <si>
    <t>48</t>
  </si>
  <si>
    <t>50</t>
  </si>
  <si>
    <t>52</t>
  </si>
  <si>
    <t>53</t>
  </si>
  <si>
    <t>62</t>
  </si>
  <si>
    <t>83</t>
  </si>
  <si>
    <t>153</t>
  </si>
  <si>
    <t>154</t>
  </si>
  <si>
    <t>155</t>
  </si>
  <si>
    <t>CONSILIUL LOCAL</t>
  </si>
  <si>
    <t>MUNICIPIUL CÂMPULUNG MOLDOVENESC                                                     ANEXA NR. 3 LA HCL NR. _____/2026</t>
  </si>
  <si>
    <t xml:space="preserve">Prevederi bugetare anuale </t>
  </si>
  <si>
    <t>PRIMAR,</t>
  </si>
  <si>
    <t>DIRECTOR EXECUTIV,</t>
  </si>
  <si>
    <t>NEGURĂ MIHĂIȚĂ</t>
  </si>
  <si>
    <t>FLORESCU IULIANA GEORGETA</t>
  </si>
  <si>
    <t>VIZĂ CFP</t>
  </si>
  <si>
    <t>PREȘEDINTE DE ȘEDINȚĂ,</t>
  </si>
  <si>
    <t>SECRETAR GENERAL,</t>
  </si>
  <si>
    <t>ERHAN RODICA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</si>
</sst>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9E0D-EC0A-46CE-8590-A746D920CCE6}">
  <dimension ref="A1:O119"/>
  <sheetViews>
    <sheetView tabSelected="1" topLeftCell="A107" workbookViewId="0">
      <selection activeCell="M92" sqref="M92"/>
    </sheetView>
  </sheetViews>
  <sheetFormatPr defaultRowHeight="15" x14ac:dyDescent="0.25"/>
  <cols>
    <col min="1" max="1" width="1.85546875" customWidth="1"/>
    <col min="2" max="2" width="41.85546875" customWidth="1"/>
    <col min="3" max="3" width="10.28515625" customWidth="1"/>
    <col min="4" max="4" width="13.5703125" customWidth="1"/>
    <col min="5" max="5" width="13" customWidth="1"/>
    <col min="6" max="6" width="13.42578125" customWidth="1"/>
  </cols>
  <sheetData>
    <row r="1" spans="1:11" x14ac:dyDescent="0.25">
      <c r="A1" s="11" t="s">
        <v>140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1" t="s">
        <v>139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2"/>
      <c r="B3" s="12"/>
      <c r="C3" s="12"/>
      <c r="D3" s="12"/>
      <c r="E3" s="12"/>
      <c r="F3" s="12"/>
    </row>
    <row r="4" spans="1:11" ht="37.5" customHeight="1" x14ac:dyDescent="0.25">
      <c r="A4" s="13" t="s">
        <v>3</v>
      </c>
      <c r="B4" s="13"/>
      <c r="C4" s="13"/>
      <c r="D4" s="13"/>
      <c r="E4" s="13"/>
      <c r="F4" s="13"/>
    </row>
    <row r="5" spans="1:11" x14ac:dyDescent="0.25">
      <c r="A5" s="11" t="s">
        <v>4</v>
      </c>
      <c r="B5" s="11"/>
      <c r="C5" s="11"/>
      <c r="D5" s="11"/>
      <c r="E5" s="11"/>
      <c r="F5" s="11"/>
    </row>
    <row r="6" spans="1:11" ht="15.75" thickBot="1" x14ac:dyDescent="0.3"/>
    <row r="7" spans="1:11" s="2" customFormat="1" ht="15.75" thickBot="1" x14ac:dyDescent="0.3">
      <c r="A7" s="10" t="s">
        <v>5</v>
      </c>
      <c r="B7" s="10"/>
      <c r="C7" s="10" t="s">
        <v>7</v>
      </c>
      <c r="D7" s="10" t="s">
        <v>141</v>
      </c>
      <c r="E7" s="10" t="s">
        <v>10</v>
      </c>
      <c r="F7" s="10" t="s">
        <v>16</v>
      </c>
    </row>
    <row r="8" spans="1:11" s="2" customFormat="1" ht="15.75" thickBot="1" x14ac:dyDescent="0.3">
      <c r="A8" s="10"/>
      <c r="B8" s="10"/>
      <c r="C8" s="10"/>
      <c r="D8" s="10"/>
      <c r="E8" s="10"/>
      <c r="F8" s="10"/>
    </row>
    <row r="9" spans="1:11" s="2" customFormat="1" ht="15.75" thickBot="1" x14ac:dyDescent="0.3">
      <c r="A9" s="10"/>
      <c r="B9" s="10"/>
      <c r="C9" s="10"/>
      <c r="D9" s="10"/>
      <c r="E9" s="10"/>
      <c r="F9" s="10"/>
    </row>
    <row r="10" spans="1:11" s="2" customFormat="1" ht="15.75" thickBot="1" x14ac:dyDescent="0.3">
      <c r="A10" s="10"/>
      <c r="B10" s="10"/>
      <c r="C10" s="10"/>
      <c r="D10" s="10"/>
      <c r="E10" s="10"/>
      <c r="F10" s="10"/>
    </row>
    <row r="11" spans="1:11" s="2" customFormat="1" ht="15.75" thickBot="1" x14ac:dyDescent="0.3">
      <c r="A11" s="10" t="s">
        <v>6</v>
      </c>
      <c r="B11" s="10"/>
      <c r="C11" s="1" t="s">
        <v>8</v>
      </c>
      <c r="D11" s="1">
        <v>1</v>
      </c>
      <c r="E11" s="1">
        <v>2</v>
      </c>
      <c r="F11" s="1">
        <v>6</v>
      </c>
    </row>
    <row r="12" spans="1:11" s="2" customFormat="1" ht="22.5" x14ac:dyDescent="0.25">
      <c r="A12" s="5"/>
      <c r="B12" s="5" t="s">
        <v>21</v>
      </c>
      <c r="C12" s="5" t="s">
        <v>22</v>
      </c>
      <c r="D12" s="6">
        <f>D13+D26+D31+D43</f>
        <v>79394300</v>
      </c>
      <c r="E12" s="6">
        <f>E13+E26+E31+E43</f>
        <v>36705600</v>
      </c>
      <c r="F12" s="6">
        <f>F13+F26+F31+F43</f>
        <v>33690740</v>
      </c>
    </row>
    <row r="13" spans="1:11" s="2" customFormat="1" x14ac:dyDescent="0.25">
      <c r="A13" s="5"/>
      <c r="B13" s="5" t="s">
        <v>24</v>
      </c>
      <c r="C13" s="5" t="s">
        <v>25</v>
      </c>
      <c r="D13" s="6">
        <f>+D14</f>
        <v>30142000</v>
      </c>
      <c r="E13" s="6">
        <f>+E14</f>
        <v>16096300</v>
      </c>
      <c r="F13" s="6">
        <f t="shared" ref="F13:F14" si="0">+F14</f>
        <v>14503952</v>
      </c>
    </row>
    <row r="14" spans="1:11" s="2" customFormat="1" x14ac:dyDescent="0.25">
      <c r="A14" s="5"/>
      <c r="B14" s="5" t="s">
        <v>27</v>
      </c>
      <c r="C14" s="5" t="s">
        <v>28</v>
      </c>
      <c r="D14" s="6">
        <f>+D15</f>
        <v>30142000</v>
      </c>
      <c r="E14" s="6">
        <f>+E15</f>
        <v>16096300</v>
      </c>
      <c r="F14" s="6">
        <f t="shared" si="0"/>
        <v>14503952</v>
      </c>
    </row>
    <row r="15" spans="1:11" s="2" customFormat="1" ht="22.5" x14ac:dyDescent="0.25">
      <c r="A15" s="5"/>
      <c r="B15" s="5" t="s">
        <v>30</v>
      </c>
      <c r="C15" s="5" t="s">
        <v>31</v>
      </c>
      <c r="D15" s="6">
        <f>D16+D24</f>
        <v>30142000</v>
      </c>
      <c r="E15" s="6">
        <f>E16+E24</f>
        <v>16096300</v>
      </c>
      <c r="F15" s="6">
        <f>F16+F24</f>
        <v>14503952</v>
      </c>
    </row>
    <row r="16" spans="1:11" s="2" customFormat="1" ht="43.5" x14ac:dyDescent="0.25">
      <c r="A16" s="5"/>
      <c r="B16" s="5" t="s">
        <v>33</v>
      </c>
      <c r="C16" s="5" t="s">
        <v>34</v>
      </c>
      <c r="D16" s="6">
        <f>+D17+D18+D19+D20+D21+D22+D23</f>
        <v>30139600</v>
      </c>
      <c r="E16" s="6">
        <f>+E17+E18+E19+E20+E21+E22+E23</f>
        <v>16093900</v>
      </c>
      <c r="F16" s="6">
        <f>+F17+F18+F19+F20+F21+F22+F23</f>
        <v>14495202</v>
      </c>
    </row>
    <row r="17" spans="1:6" s="2" customFormat="1" x14ac:dyDescent="0.25">
      <c r="A17" s="5"/>
      <c r="B17" s="5" t="s">
        <v>36</v>
      </c>
      <c r="C17" s="5" t="s">
        <v>37</v>
      </c>
      <c r="D17" s="6">
        <v>43500</v>
      </c>
      <c r="E17" s="6">
        <v>21500</v>
      </c>
      <c r="F17" s="6">
        <v>16185</v>
      </c>
    </row>
    <row r="18" spans="1:6" s="2" customFormat="1" x14ac:dyDescent="0.25">
      <c r="A18" s="5"/>
      <c r="B18" s="5" t="s">
        <v>39</v>
      </c>
      <c r="C18" s="5" t="s">
        <v>40</v>
      </c>
      <c r="D18" s="6">
        <v>625500</v>
      </c>
      <c r="E18" s="6">
        <v>315000</v>
      </c>
      <c r="F18" s="6">
        <v>276362</v>
      </c>
    </row>
    <row r="19" spans="1:6" s="2" customFormat="1" ht="22.5" x14ac:dyDescent="0.25">
      <c r="A19" s="5"/>
      <c r="B19" s="5" t="s">
        <v>42</v>
      </c>
      <c r="C19" s="5" t="s">
        <v>43</v>
      </c>
      <c r="D19" s="6">
        <v>1073700</v>
      </c>
      <c r="E19" s="6">
        <v>537700</v>
      </c>
      <c r="F19" s="6">
        <v>561081</v>
      </c>
    </row>
    <row r="20" spans="1:6" s="2" customFormat="1" ht="22.5" x14ac:dyDescent="0.25">
      <c r="A20" s="5"/>
      <c r="B20" s="5" t="s">
        <v>45</v>
      </c>
      <c r="C20" s="5" t="s">
        <v>46</v>
      </c>
      <c r="D20" s="6">
        <v>35000</v>
      </c>
      <c r="E20" s="6">
        <v>18000</v>
      </c>
      <c r="F20" s="6">
        <v>16190</v>
      </c>
    </row>
    <row r="21" spans="1:6" s="2" customFormat="1" ht="22.5" x14ac:dyDescent="0.25">
      <c r="A21" s="5"/>
      <c r="B21" s="5" t="s">
        <v>48</v>
      </c>
      <c r="C21" s="5" t="s">
        <v>49</v>
      </c>
      <c r="D21" s="6">
        <v>26570000</v>
      </c>
      <c r="E21" s="6">
        <v>14270000</v>
      </c>
      <c r="F21" s="6">
        <v>12846948</v>
      </c>
    </row>
    <row r="22" spans="1:6" s="2" customFormat="1" ht="33" x14ac:dyDescent="0.25">
      <c r="A22" s="5"/>
      <c r="B22" s="5" t="s">
        <v>51</v>
      </c>
      <c r="C22" s="5" t="s">
        <v>52</v>
      </c>
      <c r="D22" s="6">
        <v>1432000</v>
      </c>
      <c r="E22" s="6">
        <v>765000</v>
      </c>
      <c r="F22" s="6">
        <v>642688</v>
      </c>
    </row>
    <row r="23" spans="1:6" s="2" customFormat="1" ht="22.5" x14ac:dyDescent="0.25">
      <c r="A23" s="5"/>
      <c r="B23" s="5" t="s">
        <v>54</v>
      </c>
      <c r="C23" s="5" t="s">
        <v>55</v>
      </c>
      <c r="D23" s="6">
        <v>359900</v>
      </c>
      <c r="E23" s="6">
        <v>166700</v>
      </c>
      <c r="F23" s="6">
        <v>135748</v>
      </c>
    </row>
    <row r="24" spans="1:6" s="2" customFormat="1" ht="22.5" x14ac:dyDescent="0.25">
      <c r="A24" s="5"/>
      <c r="B24" s="5" t="s">
        <v>57</v>
      </c>
      <c r="C24" s="5" t="s">
        <v>58</v>
      </c>
      <c r="D24" s="6">
        <f>D25</f>
        <v>2400</v>
      </c>
      <c r="E24" s="6">
        <f>E25</f>
        <v>2400</v>
      </c>
      <c r="F24" s="6">
        <f>F25</f>
        <v>8750</v>
      </c>
    </row>
    <row r="25" spans="1:6" s="2" customFormat="1" x14ac:dyDescent="0.25">
      <c r="A25" s="5"/>
      <c r="B25" s="5" t="s">
        <v>59</v>
      </c>
      <c r="C25" s="5" t="s">
        <v>60</v>
      </c>
      <c r="D25" s="6">
        <v>2400</v>
      </c>
      <c r="E25" s="6">
        <v>2400</v>
      </c>
      <c r="F25" s="6">
        <v>8750</v>
      </c>
    </row>
    <row r="26" spans="1:6" s="2" customFormat="1" ht="22.5" x14ac:dyDescent="0.25">
      <c r="A26" s="5"/>
      <c r="B26" s="5" t="s">
        <v>61</v>
      </c>
      <c r="C26" s="5" t="s">
        <v>62</v>
      </c>
      <c r="D26" s="6">
        <f>D27</f>
        <v>0</v>
      </c>
      <c r="E26" s="6">
        <f>E27</f>
        <v>0</v>
      </c>
      <c r="F26" s="6">
        <f t="shared" ref="F26:F27" si="1">F27</f>
        <v>820812</v>
      </c>
    </row>
    <row r="27" spans="1:6" s="2" customFormat="1" ht="22.5" x14ac:dyDescent="0.25">
      <c r="A27" s="5"/>
      <c r="B27" s="5" t="s">
        <v>63</v>
      </c>
      <c r="C27" s="5" t="s">
        <v>64</v>
      </c>
      <c r="D27" s="6">
        <f>D28</f>
        <v>0</v>
      </c>
      <c r="E27" s="6">
        <f>E28</f>
        <v>0</v>
      </c>
      <c r="F27" s="6">
        <f t="shared" si="1"/>
        <v>820812</v>
      </c>
    </row>
    <row r="28" spans="1:6" s="2" customFormat="1" ht="22.5" x14ac:dyDescent="0.25">
      <c r="A28" s="5"/>
      <c r="B28" s="5" t="s">
        <v>66</v>
      </c>
      <c r="C28" s="5" t="s">
        <v>67</v>
      </c>
      <c r="D28" s="6">
        <f>D29+D30</f>
        <v>0</v>
      </c>
      <c r="E28" s="6">
        <f>E29+E30</f>
        <v>0</v>
      </c>
      <c r="F28" s="6">
        <f>F29+F30</f>
        <v>820812</v>
      </c>
    </row>
    <row r="29" spans="1:6" s="2" customFormat="1" ht="33" x14ac:dyDescent="0.25">
      <c r="A29" s="5"/>
      <c r="B29" s="5" t="s">
        <v>69</v>
      </c>
      <c r="C29" s="5" t="s">
        <v>70</v>
      </c>
      <c r="D29" s="6">
        <v>0</v>
      </c>
      <c r="E29" s="6">
        <v>0</v>
      </c>
      <c r="F29" s="6">
        <v>720000</v>
      </c>
    </row>
    <row r="30" spans="1:6" s="2" customFormat="1" ht="33" x14ac:dyDescent="0.25">
      <c r="A30" s="5"/>
      <c r="B30" s="5" t="s">
        <v>71</v>
      </c>
      <c r="C30" s="5" t="s">
        <v>72</v>
      </c>
      <c r="D30" s="6">
        <v>0</v>
      </c>
      <c r="E30" s="6">
        <v>0</v>
      </c>
      <c r="F30" s="6">
        <v>100812</v>
      </c>
    </row>
    <row r="31" spans="1:6" s="2" customFormat="1" x14ac:dyDescent="0.25">
      <c r="A31" s="5"/>
      <c r="B31" s="5" t="s">
        <v>73</v>
      </c>
      <c r="C31" s="5" t="s">
        <v>74</v>
      </c>
      <c r="D31" s="6">
        <f>D32</f>
        <v>37781400</v>
      </c>
      <c r="E31" s="6">
        <f>E32</f>
        <v>19138400</v>
      </c>
      <c r="F31" s="6">
        <f>F32</f>
        <v>18176162</v>
      </c>
    </row>
    <row r="32" spans="1:6" s="2" customFormat="1" ht="22.5" x14ac:dyDescent="0.25">
      <c r="A32" s="5"/>
      <c r="B32" s="5" t="s">
        <v>75</v>
      </c>
      <c r="C32" s="5" t="s">
        <v>76</v>
      </c>
      <c r="D32" s="6">
        <f>D33+D37</f>
        <v>37781400</v>
      </c>
      <c r="E32" s="6">
        <f>E33+E37</f>
        <v>19138400</v>
      </c>
      <c r="F32" s="6">
        <f>F33+F37</f>
        <v>18176162</v>
      </c>
    </row>
    <row r="33" spans="1:6" s="2" customFormat="1" x14ac:dyDescent="0.25">
      <c r="A33" s="5"/>
      <c r="B33" s="5" t="s">
        <v>77</v>
      </c>
      <c r="C33" s="5" t="s">
        <v>78</v>
      </c>
      <c r="D33" s="6">
        <f>D34</f>
        <v>1754400</v>
      </c>
      <c r="E33" s="6">
        <f>E34</f>
        <v>225000</v>
      </c>
      <c r="F33" s="6">
        <f>F34</f>
        <v>29030</v>
      </c>
    </row>
    <row r="34" spans="1:6" s="2" customFormat="1" x14ac:dyDescent="0.25">
      <c r="A34" s="5"/>
      <c r="B34" s="5" t="s">
        <v>79</v>
      </c>
      <c r="C34" s="5" t="s">
        <v>80</v>
      </c>
      <c r="D34" s="6">
        <f>+D35</f>
        <v>1754400</v>
      </c>
      <c r="E34" s="6">
        <f>+E35</f>
        <v>225000</v>
      </c>
      <c r="F34" s="6">
        <f t="shared" ref="F34:F35" si="2">+F35</f>
        <v>29030</v>
      </c>
    </row>
    <row r="35" spans="1:6" s="2" customFormat="1" ht="54" x14ac:dyDescent="0.25">
      <c r="A35" s="5"/>
      <c r="B35" s="5" t="s">
        <v>81</v>
      </c>
      <c r="C35" s="5" t="s">
        <v>82</v>
      </c>
      <c r="D35" s="6">
        <f>+D36</f>
        <v>1754400</v>
      </c>
      <c r="E35" s="6">
        <f>+E36</f>
        <v>225000</v>
      </c>
      <c r="F35" s="6">
        <f t="shared" si="2"/>
        <v>29030</v>
      </c>
    </row>
    <row r="36" spans="1:6" s="2" customFormat="1" ht="54" x14ac:dyDescent="0.25">
      <c r="A36" s="5"/>
      <c r="B36" s="5" t="s">
        <v>83</v>
      </c>
      <c r="C36" s="5" t="s">
        <v>84</v>
      </c>
      <c r="D36" s="6">
        <v>1754400</v>
      </c>
      <c r="E36" s="6">
        <v>225000</v>
      </c>
      <c r="F36" s="6">
        <v>29030</v>
      </c>
    </row>
    <row r="37" spans="1:6" s="2" customFormat="1" ht="64.5" x14ac:dyDescent="0.25">
      <c r="A37" s="5"/>
      <c r="B37" s="5" t="s">
        <v>85</v>
      </c>
      <c r="C37" s="5" t="s">
        <v>86</v>
      </c>
      <c r="D37" s="6">
        <f>D38+D39+D40+D41+D42</f>
        <v>36027000</v>
      </c>
      <c r="E37" s="6">
        <f>E38+E39+E40+E41+E42</f>
        <v>18913400</v>
      </c>
      <c r="F37" s="6">
        <f>F38+F39+F40+F41+F42</f>
        <v>18147132</v>
      </c>
    </row>
    <row r="38" spans="1:6" s="2" customFormat="1" x14ac:dyDescent="0.25">
      <c r="A38" s="5"/>
      <c r="B38" s="5" t="s">
        <v>87</v>
      </c>
      <c r="C38" s="5" t="s">
        <v>88</v>
      </c>
      <c r="D38" s="6">
        <v>2250000</v>
      </c>
      <c r="E38" s="6">
        <v>1246900</v>
      </c>
      <c r="F38" s="6">
        <v>1220300</v>
      </c>
    </row>
    <row r="39" spans="1:6" s="2" customFormat="1" ht="22.5" x14ac:dyDescent="0.25">
      <c r="A39" s="5"/>
      <c r="B39" s="5" t="s">
        <v>89</v>
      </c>
      <c r="C39" s="5" t="s">
        <v>90</v>
      </c>
      <c r="D39" s="6">
        <v>430000</v>
      </c>
      <c r="E39" s="6">
        <v>300000</v>
      </c>
      <c r="F39" s="6">
        <v>300000</v>
      </c>
    </row>
    <row r="40" spans="1:6" s="2" customFormat="1" ht="22.5" x14ac:dyDescent="0.25">
      <c r="A40" s="5"/>
      <c r="B40" s="5" t="s">
        <v>91</v>
      </c>
      <c r="C40" s="5" t="s">
        <v>92</v>
      </c>
      <c r="D40" s="6">
        <v>450000</v>
      </c>
      <c r="E40" s="6">
        <v>450000</v>
      </c>
      <c r="F40" s="6">
        <v>0</v>
      </c>
    </row>
    <row r="41" spans="1:6" s="2" customFormat="1" ht="22.5" x14ac:dyDescent="0.25">
      <c r="A41" s="5"/>
      <c r="B41" s="5" t="s">
        <v>93</v>
      </c>
      <c r="C41" s="5" t="s">
        <v>94</v>
      </c>
      <c r="D41" s="6">
        <v>397000</v>
      </c>
      <c r="E41" s="6">
        <v>366500</v>
      </c>
      <c r="F41" s="6">
        <v>366500</v>
      </c>
    </row>
    <row r="42" spans="1:6" s="2" customFormat="1" ht="33" x14ac:dyDescent="0.25">
      <c r="A42" s="5"/>
      <c r="B42" s="5" t="s">
        <v>95</v>
      </c>
      <c r="C42" s="5" t="s">
        <v>96</v>
      </c>
      <c r="D42" s="6">
        <v>32500000</v>
      </c>
      <c r="E42" s="6">
        <v>16550000</v>
      </c>
      <c r="F42" s="6">
        <v>16260332</v>
      </c>
    </row>
    <row r="43" spans="1:6" s="2" customFormat="1" ht="43.5" x14ac:dyDescent="0.25">
      <c r="A43" s="5"/>
      <c r="B43" s="5" t="s">
        <v>97</v>
      </c>
      <c r="C43" s="5" t="s">
        <v>98</v>
      </c>
      <c r="D43" s="6">
        <f>+D44</f>
        <v>11470900</v>
      </c>
      <c r="E43" s="6">
        <f>+E44</f>
        <v>1470900</v>
      </c>
      <c r="F43" s="6">
        <f>+F44</f>
        <v>189814</v>
      </c>
    </row>
    <row r="44" spans="1:6" s="2" customFormat="1" ht="22.5" x14ac:dyDescent="0.25">
      <c r="A44" s="5"/>
      <c r="B44" s="5" t="s">
        <v>99</v>
      </c>
      <c r="C44" s="5" t="s">
        <v>100</v>
      </c>
      <c r="D44" s="6">
        <f>D45+D46</f>
        <v>11470900</v>
      </c>
      <c r="E44" s="6">
        <f>E45+E46</f>
        <v>1470900</v>
      </c>
      <c r="F44" s="6">
        <f>F45+F46</f>
        <v>189814</v>
      </c>
    </row>
    <row r="45" spans="1:6" s="2" customFormat="1" ht="22.5" x14ac:dyDescent="0.25">
      <c r="A45" s="5"/>
      <c r="B45" s="5" t="s">
        <v>101</v>
      </c>
      <c r="C45" s="5" t="s">
        <v>102</v>
      </c>
      <c r="D45" s="6">
        <v>11281000</v>
      </c>
      <c r="E45" s="6">
        <v>1281000</v>
      </c>
      <c r="F45" s="6">
        <v>0</v>
      </c>
    </row>
    <row r="46" spans="1:6" s="2" customFormat="1" ht="22.5" x14ac:dyDescent="0.25">
      <c r="A46" s="5"/>
      <c r="B46" s="5" t="s">
        <v>103</v>
      </c>
      <c r="C46" s="5" t="s">
        <v>104</v>
      </c>
      <c r="D46" s="6">
        <v>189900</v>
      </c>
      <c r="E46" s="6">
        <v>189900</v>
      </c>
      <c r="F46" s="6">
        <v>189814</v>
      </c>
    </row>
    <row r="47" spans="1:6" s="2" customFormat="1" x14ac:dyDescent="0.25">
      <c r="A47" s="3"/>
      <c r="B47" s="3"/>
      <c r="C47" s="3"/>
      <c r="D47" s="4"/>
      <c r="E47" s="4"/>
      <c r="F47" s="4"/>
    </row>
    <row r="49" spans="1:6" ht="54" customHeight="1" x14ac:dyDescent="0.25">
      <c r="A49" s="13" t="s">
        <v>110</v>
      </c>
      <c r="B49" s="13"/>
      <c r="C49" s="13"/>
      <c r="D49" s="13"/>
      <c r="E49" s="13"/>
      <c r="F49" s="13"/>
    </row>
    <row r="50" spans="1:6" x14ac:dyDescent="0.25">
      <c r="A50" s="11" t="s">
        <v>4</v>
      </c>
      <c r="B50" s="11"/>
      <c r="C50" s="11"/>
      <c r="D50" s="11"/>
      <c r="E50" s="11"/>
      <c r="F50" s="11"/>
    </row>
    <row r="51" spans="1:6" ht="15.75" thickBot="1" x14ac:dyDescent="0.3"/>
    <row r="52" spans="1:6" ht="15.75" thickBot="1" x14ac:dyDescent="0.3">
      <c r="A52" s="10" t="s">
        <v>5</v>
      </c>
      <c r="B52" s="10"/>
      <c r="C52" s="10" t="s">
        <v>7</v>
      </c>
      <c r="D52" s="10" t="s">
        <v>141</v>
      </c>
      <c r="E52" s="10" t="s">
        <v>10</v>
      </c>
      <c r="F52" s="10" t="s">
        <v>16</v>
      </c>
    </row>
    <row r="53" spans="1:6" ht="15.75" thickBot="1" x14ac:dyDescent="0.3">
      <c r="A53" s="10"/>
      <c r="B53" s="10"/>
      <c r="C53" s="10"/>
      <c r="D53" s="10"/>
      <c r="E53" s="10"/>
      <c r="F53" s="10"/>
    </row>
    <row r="54" spans="1:6" ht="15.75" thickBot="1" x14ac:dyDescent="0.3">
      <c r="A54" s="10"/>
      <c r="B54" s="10"/>
      <c r="C54" s="10"/>
      <c r="D54" s="10"/>
      <c r="E54" s="10"/>
      <c r="F54" s="10"/>
    </row>
    <row r="55" spans="1:6" ht="15.75" thickBot="1" x14ac:dyDescent="0.3">
      <c r="A55" s="10"/>
      <c r="B55" s="10"/>
      <c r="C55" s="10"/>
      <c r="D55" s="10"/>
      <c r="E55" s="10"/>
      <c r="F55" s="10"/>
    </row>
    <row r="56" spans="1:6" ht="15.75" thickBot="1" x14ac:dyDescent="0.3">
      <c r="A56" s="10" t="s">
        <v>6</v>
      </c>
      <c r="B56" s="10"/>
      <c r="C56" s="1" t="s">
        <v>8</v>
      </c>
      <c r="D56" s="1">
        <v>1</v>
      </c>
      <c r="E56" s="1">
        <v>2</v>
      </c>
      <c r="F56" s="1">
        <v>6</v>
      </c>
    </row>
    <row r="57" spans="1:6" ht="22.5" x14ac:dyDescent="0.25">
      <c r="A57" s="5"/>
      <c r="B57" s="5" t="s">
        <v>111</v>
      </c>
      <c r="C57" s="5" t="s">
        <v>22</v>
      </c>
      <c r="D57" s="6">
        <f>D58+D71+D75</f>
        <v>65322000</v>
      </c>
      <c r="E57" s="6">
        <f>E58+E71+E75</f>
        <v>34193200</v>
      </c>
      <c r="F57" s="6">
        <f>F58+F71+F75</f>
        <v>33004584</v>
      </c>
    </row>
    <row r="58" spans="1:6" x14ac:dyDescent="0.25">
      <c r="A58" s="5"/>
      <c r="B58" s="5" t="s">
        <v>24</v>
      </c>
      <c r="C58" s="5" t="s">
        <v>25</v>
      </c>
      <c r="D58" s="6">
        <f>+D59</f>
        <v>30142000</v>
      </c>
      <c r="E58" s="6">
        <f>+E59</f>
        <v>16096300</v>
      </c>
      <c r="F58" s="6">
        <f t="shared" ref="F58:F59" si="3">+F59</f>
        <v>14503952</v>
      </c>
    </row>
    <row r="59" spans="1:6" x14ac:dyDescent="0.25">
      <c r="A59" s="5"/>
      <c r="B59" s="5" t="s">
        <v>27</v>
      </c>
      <c r="C59" s="5" t="s">
        <v>28</v>
      </c>
      <c r="D59" s="6">
        <f>+D60</f>
        <v>30142000</v>
      </c>
      <c r="E59" s="6">
        <f>+E60</f>
        <v>16096300</v>
      </c>
      <c r="F59" s="6">
        <f t="shared" si="3"/>
        <v>14503952</v>
      </c>
    </row>
    <row r="60" spans="1:6" ht="22.5" x14ac:dyDescent="0.25">
      <c r="A60" s="5"/>
      <c r="B60" s="5" t="s">
        <v>30</v>
      </c>
      <c r="C60" s="5" t="s">
        <v>31</v>
      </c>
      <c r="D60" s="6">
        <f>D61+D69</f>
        <v>30142000</v>
      </c>
      <c r="E60" s="6">
        <f>E61+E69</f>
        <v>16096300</v>
      </c>
      <c r="F60" s="6">
        <f>F61+F69</f>
        <v>14503952</v>
      </c>
    </row>
    <row r="61" spans="1:6" ht="43.5" x14ac:dyDescent="0.25">
      <c r="A61" s="5"/>
      <c r="B61" s="5" t="s">
        <v>33</v>
      </c>
      <c r="C61" s="5" t="s">
        <v>34</v>
      </c>
      <c r="D61" s="6">
        <f>+D62+D63+D64+D65+D66+D67+D68</f>
        <v>30139600</v>
      </c>
      <c r="E61" s="6">
        <f>+E62+E63+E64+E65+E66+E67+E68</f>
        <v>16093900</v>
      </c>
      <c r="F61" s="6">
        <f>+F62+F63+F64+F65+F66+F67+F68</f>
        <v>14495202</v>
      </c>
    </row>
    <row r="62" spans="1:6" x14ac:dyDescent="0.25">
      <c r="A62" s="5"/>
      <c r="B62" s="5" t="s">
        <v>36</v>
      </c>
      <c r="C62" s="5" t="s">
        <v>37</v>
      </c>
      <c r="D62" s="6">
        <v>43500</v>
      </c>
      <c r="E62" s="6">
        <v>21500</v>
      </c>
      <c r="F62" s="6">
        <v>16185</v>
      </c>
    </row>
    <row r="63" spans="1:6" x14ac:dyDescent="0.25">
      <c r="A63" s="5"/>
      <c r="B63" s="5" t="s">
        <v>39</v>
      </c>
      <c r="C63" s="5" t="s">
        <v>40</v>
      </c>
      <c r="D63" s="6">
        <v>625500</v>
      </c>
      <c r="E63" s="6">
        <v>315000</v>
      </c>
      <c r="F63" s="6">
        <v>276362</v>
      </c>
    </row>
    <row r="64" spans="1:6" ht="22.5" x14ac:dyDescent="0.25">
      <c r="A64" s="5"/>
      <c r="B64" s="5" t="s">
        <v>42</v>
      </c>
      <c r="C64" s="5" t="s">
        <v>43</v>
      </c>
      <c r="D64" s="6">
        <v>1073700</v>
      </c>
      <c r="E64" s="6">
        <v>537700</v>
      </c>
      <c r="F64" s="6">
        <v>561081</v>
      </c>
    </row>
    <row r="65" spans="1:6" ht="22.5" x14ac:dyDescent="0.25">
      <c r="A65" s="5"/>
      <c r="B65" s="5" t="s">
        <v>45</v>
      </c>
      <c r="C65" s="5" t="s">
        <v>46</v>
      </c>
      <c r="D65" s="6">
        <v>35000</v>
      </c>
      <c r="E65" s="6">
        <v>18000</v>
      </c>
      <c r="F65" s="6">
        <v>16190</v>
      </c>
    </row>
    <row r="66" spans="1:6" ht="22.5" x14ac:dyDescent="0.25">
      <c r="A66" s="5"/>
      <c r="B66" s="5" t="s">
        <v>48</v>
      </c>
      <c r="C66" s="5" t="s">
        <v>49</v>
      </c>
      <c r="D66" s="6">
        <v>26570000</v>
      </c>
      <c r="E66" s="6">
        <v>14270000</v>
      </c>
      <c r="F66" s="6">
        <v>12846948</v>
      </c>
    </row>
    <row r="67" spans="1:6" ht="33" x14ac:dyDescent="0.25">
      <c r="A67" s="5"/>
      <c r="B67" s="5" t="s">
        <v>51</v>
      </c>
      <c r="C67" s="5" t="s">
        <v>52</v>
      </c>
      <c r="D67" s="6">
        <v>1432000</v>
      </c>
      <c r="E67" s="6">
        <v>765000</v>
      </c>
      <c r="F67" s="6">
        <v>642688</v>
      </c>
    </row>
    <row r="68" spans="1:6" ht="22.5" x14ac:dyDescent="0.25">
      <c r="A68" s="5"/>
      <c r="B68" s="5" t="s">
        <v>54</v>
      </c>
      <c r="C68" s="5" t="s">
        <v>55</v>
      </c>
      <c r="D68" s="6">
        <v>359900</v>
      </c>
      <c r="E68" s="6">
        <v>166700</v>
      </c>
      <c r="F68" s="6">
        <v>135748</v>
      </c>
    </row>
    <row r="69" spans="1:6" ht="22.5" x14ac:dyDescent="0.25">
      <c r="A69" s="5"/>
      <c r="B69" s="5" t="s">
        <v>57</v>
      </c>
      <c r="C69" s="5" t="s">
        <v>58</v>
      </c>
      <c r="D69" s="6">
        <f>D70</f>
        <v>2400</v>
      </c>
      <c r="E69" s="6">
        <f>E70</f>
        <v>2400</v>
      </c>
      <c r="F69" s="6">
        <f>F70</f>
        <v>8750</v>
      </c>
    </row>
    <row r="70" spans="1:6" x14ac:dyDescent="0.25">
      <c r="A70" s="5"/>
      <c r="B70" s="5" t="s">
        <v>59</v>
      </c>
      <c r="C70" s="5" t="s">
        <v>60</v>
      </c>
      <c r="D70" s="6">
        <v>2400</v>
      </c>
      <c r="E70" s="6">
        <v>2400</v>
      </c>
      <c r="F70" s="6">
        <v>8750</v>
      </c>
    </row>
    <row r="71" spans="1:6" ht="22.5" x14ac:dyDescent="0.25">
      <c r="A71" s="5"/>
      <c r="B71" s="5" t="s">
        <v>61</v>
      </c>
      <c r="C71" s="5" t="s">
        <v>62</v>
      </c>
      <c r="D71" s="6">
        <f t="shared" ref="D71:E73" si="4">D72</f>
        <v>0</v>
      </c>
      <c r="E71" s="6">
        <f t="shared" si="4"/>
        <v>0</v>
      </c>
      <c r="F71" s="6">
        <f t="shared" ref="F71:F73" si="5">F72</f>
        <v>720000</v>
      </c>
    </row>
    <row r="72" spans="1:6" ht="22.5" x14ac:dyDescent="0.25">
      <c r="A72" s="5"/>
      <c r="B72" s="5" t="s">
        <v>63</v>
      </c>
      <c r="C72" s="5" t="s">
        <v>64</v>
      </c>
      <c r="D72" s="6">
        <f t="shared" si="4"/>
        <v>0</v>
      </c>
      <c r="E72" s="6">
        <f t="shared" si="4"/>
        <v>0</v>
      </c>
      <c r="F72" s="6">
        <f t="shared" si="5"/>
        <v>720000</v>
      </c>
    </row>
    <row r="73" spans="1:6" ht="22.5" x14ac:dyDescent="0.25">
      <c r="A73" s="5"/>
      <c r="B73" s="5" t="s">
        <v>66</v>
      </c>
      <c r="C73" s="5" t="s">
        <v>67</v>
      </c>
      <c r="D73" s="6">
        <f t="shared" si="4"/>
        <v>0</v>
      </c>
      <c r="E73" s="6">
        <f t="shared" si="4"/>
        <v>0</v>
      </c>
      <c r="F73" s="6">
        <f t="shared" si="5"/>
        <v>720000</v>
      </c>
    </row>
    <row r="74" spans="1:6" ht="33" x14ac:dyDescent="0.25">
      <c r="A74" s="5"/>
      <c r="B74" s="5" t="s">
        <v>69</v>
      </c>
      <c r="C74" s="5" t="s">
        <v>70</v>
      </c>
      <c r="D74" s="6">
        <v>0</v>
      </c>
      <c r="E74" s="6">
        <v>0</v>
      </c>
      <c r="F74" s="6">
        <v>720000</v>
      </c>
    </row>
    <row r="75" spans="1:6" x14ac:dyDescent="0.25">
      <c r="A75" s="5"/>
      <c r="B75" s="5" t="s">
        <v>73</v>
      </c>
      <c r="C75" s="5" t="s">
        <v>74</v>
      </c>
      <c r="D75" s="6">
        <f>D76</f>
        <v>35180000</v>
      </c>
      <c r="E75" s="6">
        <f>E76</f>
        <v>18096900</v>
      </c>
      <c r="F75" s="6">
        <f>F76</f>
        <v>17780632</v>
      </c>
    </row>
    <row r="76" spans="1:6" ht="22.5" x14ac:dyDescent="0.25">
      <c r="A76" s="5"/>
      <c r="B76" s="5" t="s">
        <v>75</v>
      </c>
      <c r="C76" s="5" t="s">
        <v>76</v>
      </c>
      <c r="D76" s="6">
        <f>+D77</f>
        <v>35180000</v>
      </c>
      <c r="E76" s="6">
        <f>+E77</f>
        <v>18096900</v>
      </c>
      <c r="F76" s="6">
        <f>+F77</f>
        <v>17780632</v>
      </c>
    </row>
    <row r="77" spans="1:6" ht="64.5" x14ac:dyDescent="0.25">
      <c r="A77" s="5"/>
      <c r="B77" s="5" t="s">
        <v>85</v>
      </c>
      <c r="C77" s="5" t="s">
        <v>86</v>
      </c>
      <c r="D77" s="6">
        <f>D78+D79+D80</f>
        <v>35180000</v>
      </c>
      <c r="E77" s="6">
        <f>E78+E79+E80</f>
        <v>18096900</v>
      </c>
      <c r="F77" s="6">
        <f>F78+F79+F80</f>
        <v>17780632</v>
      </c>
    </row>
    <row r="78" spans="1:6" x14ac:dyDescent="0.25">
      <c r="A78" s="5"/>
      <c r="B78" s="5" t="s">
        <v>87</v>
      </c>
      <c r="C78" s="5" t="s">
        <v>88</v>
      </c>
      <c r="D78" s="6">
        <v>2250000</v>
      </c>
      <c r="E78" s="6">
        <v>1246900</v>
      </c>
      <c r="F78" s="6">
        <v>1220300</v>
      </c>
    </row>
    <row r="79" spans="1:6" ht="22.5" x14ac:dyDescent="0.25">
      <c r="A79" s="5"/>
      <c r="B79" s="5" t="s">
        <v>89</v>
      </c>
      <c r="C79" s="5" t="s">
        <v>90</v>
      </c>
      <c r="D79" s="6">
        <v>430000</v>
      </c>
      <c r="E79" s="6">
        <v>300000</v>
      </c>
      <c r="F79" s="6">
        <v>300000</v>
      </c>
    </row>
    <row r="80" spans="1:6" ht="33" x14ac:dyDescent="0.25">
      <c r="A80" s="5"/>
      <c r="B80" s="5" t="s">
        <v>95</v>
      </c>
      <c r="C80" s="5" t="s">
        <v>96</v>
      </c>
      <c r="D80" s="6">
        <v>32500000</v>
      </c>
      <c r="E80" s="6">
        <v>16550000</v>
      </c>
      <c r="F80" s="6">
        <v>16260332</v>
      </c>
    </row>
    <row r="83" spans="1:15" ht="57" customHeight="1" x14ac:dyDescent="0.25">
      <c r="A83" s="13" t="s">
        <v>121</v>
      </c>
      <c r="B83" s="13"/>
      <c r="C83" s="13"/>
      <c r="D83" s="13"/>
      <c r="E83" s="13"/>
      <c r="F83" s="13"/>
    </row>
    <row r="84" spans="1:15" x14ac:dyDescent="0.25">
      <c r="A84" s="11" t="s">
        <v>4</v>
      </c>
      <c r="B84" s="11"/>
      <c r="C84" s="11"/>
      <c r="D84" s="11"/>
      <c r="E84" s="11"/>
      <c r="F84" s="11"/>
    </row>
    <row r="85" spans="1:15" ht="15.75" thickBot="1" x14ac:dyDescent="0.3"/>
    <row r="86" spans="1:15" ht="15.75" thickBot="1" x14ac:dyDescent="0.3">
      <c r="A86" s="10" t="s">
        <v>5</v>
      </c>
      <c r="B86" s="10"/>
      <c r="C86" s="10" t="s">
        <v>7</v>
      </c>
      <c r="D86" s="10" t="s">
        <v>141</v>
      </c>
      <c r="E86" s="10" t="s">
        <v>10</v>
      </c>
      <c r="F86" s="10" t="s">
        <v>16</v>
      </c>
    </row>
    <row r="87" spans="1:15" ht="15.75" thickBot="1" x14ac:dyDescent="0.3">
      <c r="A87" s="10"/>
      <c r="B87" s="10"/>
      <c r="C87" s="10"/>
      <c r="D87" s="10"/>
      <c r="E87" s="10"/>
      <c r="F87" s="10"/>
    </row>
    <row r="88" spans="1:15" ht="15.75" thickBot="1" x14ac:dyDescent="0.3">
      <c r="A88" s="10"/>
      <c r="B88" s="10"/>
      <c r="C88" s="10"/>
      <c r="D88" s="10"/>
      <c r="E88" s="10"/>
      <c r="F88" s="10"/>
    </row>
    <row r="89" spans="1:15" ht="15.75" thickBot="1" x14ac:dyDescent="0.3">
      <c r="A89" s="10"/>
      <c r="B89" s="10"/>
      <c r="C89" s="10"/>
      <c r="D89" s="10"/>
      <c r="E89" s="10"/>
      <c r="F89" s="10"/>
    </row>
    <row r="90" spans="1:15" ht="15.75" thickBot="1" x14ac:dyDescent="0.3">
      <c r="A90" s="10" t="s">
        <v>6</v>
      </c>
      <c r="B90" s="10"/>
      <c r="C90" s="1" t="s">
        <v>8</v>
      </c>
      <c r="D90" s="1">
        <v>1</v>
      </c>
      <c r="E90" s="1">
        <v>2</v>
      </c>
      <c r="F90" s="1">
        <v>6</v>
      </c>
    </row>
    <row r="91" spans="1:15" ht="22.5" x14ac:dyDescent="0.25">
      <c r="A91" s="5"/>
      <c r="B91" s="5" t="s">
        <v>122</v>
      </c>
      <c r="C91" s="5" t="s">
        <v>22</v>
      </c>
      <c r="D91" s="6">
        <f>+D92+D96+D105</f>
        <v>14072300</v>
      </c>
      <c r="E91" s="6">
        <f>+E92+E96+E105</f>
        <v>2512400</v>
      </c>
      <c r="F91" s="6">
        <f>+F92+F96+F105</f>
        <v>686156</v>
      </c>
    </row>
    <row r="92" spans="1:15" ht="22.5" x14ac:dyDescent="0.25">
      <c r="A92" s="5"/>
      <c r="B92" s="5" t="s">
        <v>61</v>
      </c>
      <c r="C92" s="5" t="s">
        <v>62</v>
      </c>
      <c r="D92" s="6">
        <f>D93</f>
        <v>0</v>
      </c>
      <c r="E92" s="6">
        <f>E93</f>
        <v>0</v>
      </c>
      <c r="F92" s="6">
        <f t="shared" ref="F92:F93" si="6">F93</f>
        <v>100812</v>
      </c>
    </row>
    <row r="93" spans="1:15" ht="22.5" x14ac:dyDescent="0.25">
      <c r="A93" s="5"/>
      <c r="B93" s="5" t="s">
        <v>63</v>
      </c>
      <c r="C93" s="5" t="s">
        <v>64</v>
      </c>
      <c r="D93" s="6">
        <f>D94</f>
        <v>0</v>
      </c>
      <c r="E93" s="6">
        <f>E94</f>
        <v>0</v>
      </c>
      <c r="F93" s="6">
        <f t="shared" si="6"/>
        <v>100812</v>
      </c>
      <c r="G93" s="7"/>
      <c r="L93" s="7"/>
      <c r="M93" s="7"/>
      <c r="N93" s="7"/>
      <c r="O93" s="7"/>
    </row>
    <row r="94" spans="1:15" ht="22.5" x14ac:dyDescent="0.25">
      <c r="A94" s="5"/>
      <c r="B94" s="5" t="s">
        <v>66</v>
      </c>
      <c r="C94" s="5" t="s">
        <v>67</v>
      </c>
      <c r="D94" s="6">
        <f>+D95</f>
        <v>0</v>
      </c>
      <c r="E94" s="6">
        <f>+E95</f>
        <v>0</v>
      </c>
      <c r="F94" s="6">
        <f>+F95</f>
        <v>100812</v>
      </c>
    </row>
    <row r="95" spans="1:15" ht="33" x14ac:dyDescent="0.25">
      <c r="A95" s="5"/>
      <c r="B95" s="5" t="s">
        <v>71</v>
      </c>
      <c r="C95" s="5" t="s">
        <v>72</v>
      </c>
      <c r="D95" s="6">
        <v>0</v>
      </c>
      <c r="E95" s="6">
        <v>0</v>
      </c>
      <c r="F95" s="6">
        <v>100812</v>
      </c>
    </row>
    <row r="96" spans="1:15" x14ac:dyDescent="0.25">
      <c r="A96" s="5"/>
      <c r="B96" s="5" t="s">
        <v>73</v>
      </c>
      <c r="C96" s="5" t="s">
        <v>74</v>
      </c>
      <c r="D96" s="6">
        <f>D97</f>
        <v>2601400</v>
      </c>
      <c r="E96" s="6">
        <f>E97</f>
        <v>1041500</v>
      </c>
      <c r="F96" s="6">
        <f>F97</f>
        <v>395530</v>
      </c>
    </row>
    <row r="97" spans="1:6" ht="22.5" x14ac:dyDescent="0.25">
      <c r="A97" s="5"/>
      <c r="B97" s="5" t="s">
        <v>75</v>
      </c>
      <c r="C97" s="5" t="s">
        <v>76</v>
      </c>
      <c r="D97" s="6">
        <f>D98+D102</f>
        <v>2601400</v>
      </c>
      <c r="E97" s="6">
        <f>E98+E102</f>
        <v>1041500</v>
      </c>
      <c r="F97" s="6">
        <f>F98+F102</f>
        <v>395530</v>
      </c>
    </row>
    <row r="98" spans="1:6" x14ac:dyDescent="0.25">
      <c r="A98" s="5"/>
      <c r="B98" s="5" t="s">
        <v>77</v>
      </c>
      <c r="C98" s="5" t="s">
        <v>78</v>
      </c>
      <c r="D98" s="6">
        <f>D99</f>
        <v>1754400</v>
      </c>
      <c r="E98" s="6">
        <f>E99</f>
        <v>225000</v>
      </c>
      <c r="F98" s="6">
        <f>F99</f>
        <v>29030</v>
      </c>
    </row>
    <row r="99" spans="1:6" x14ac:dyDescent="0.25">
      <c r="A99" s="5"/>
      <c r="B99" s="5" t="s">
        <v>79</v>
      </c>
      <c r="C99" s="5" t="s">
        <v>80</v>
      </c>
      <c r="D99" s="6">
        <f>+D100</f>
        <v>1754400</v>
      </c>
      <c r="E99" s="6">
        <f>+E100</f>
        <v>225000</v>
      </c>
      <c r="F99" s="6">
        <f t="shared" ref="F99:F100" si="7">+F100</f>
        <v>29030</v>
      </c>
    </row>
    <row r="100" spans="1:6" ht="54" x14ac:dyDescent="0.25">
      <c r="A100" s="5"/>
      <c r="B100" s="5" t="s">
        <v>81</v>
      </c>
      <c r="C100" s="5" t="s">
        <v>82</v>
      </c>
      <c r="D100" s="6">
        <f>+D101</f>
        <v>1754400</v>
      </c>
      <c r="E100" s="6">
        <f>+E101</f>
        <v>225000</v>
      </c>
      <c r="F100" s="6">
        <f t="shared" si="7"/>
        <v>29030</v>
      </c>
    </row>
    <row r="101" spans="1:6" ht="54" x14ac:dyDescent="0.25">
      <c r="A101" s="5"/>
      <c r="B101" s="5" t="s">
        <v>83</v>
      </c>
      <c r="C101" s="5" t="s">
        <v>84</v>
      </c>
      <c r="D101" s="6">
        <v>1754400</v>
      </c>
      <c r="E101" s="6">
        <v>225000</v>
      </c>
      <c r="F101" s="6">
        <v>29030</v>
      </c>
    </row>
    <row r="102" spans="1:6" ht="64.5" x14ac:dyDescent="0.25">
      <c r="A102" s="5"/>
      <c r="B102" s="5" t="s">
        <v>85</v>
      </c>
      <c r="C102" s="5" t="s">
        <v>86</v>
      </c>
      <c r="D102" s="6">
        <f>+D103+D104</f>
        <v>847000</v>
      </c>
      <c r="E102" s="6">
        <f>+E103+E104</f>
        <v>816500</v>
      </c>
      <c r="F102" s="6">
        <f>+F103+F104</f>
        <v>366500</v>
      </c>
    </row>
    <row r="103" spans="1:6" ht="22.5" x14ac:dyDescent="0.25">
      <c r="A103" s="5"/>
      <c r="B103" s="5" t="s">
        <v>91</v>
      </c>
      <c r="C103" s="5" t="s">
        <v>92</v>
      </c>
      <c r="D103" s="6">
        <v>450000</v>
      </c>
      <c r="E103" s="6">
        <v>450000</v>
      </c>
      <c r="F103" s="6">
        <v>0</v>
      </c>
    </row>
    <row r="104" spans="1:6" ht="22.5" x14ac:dyDescent="0.25">
      <c r="A104" s="5"/>
      <c r="B104" s="5" t="s">
        <v>93</v>
      </c>
      <c r="C104" s="5" t="s">
        <v>94</v>
      </c>
      <c r="D104" s="6">
        <v>397000</v>
      </c>
      <c r="E104" s="6">
        <v>366500</v>
      </c>
      <c r="F104" s="6">
        <v>366500</v>
      </c>
    </row>
    <row r="105" spans="1:6" ht="43.5" x14ac:dyDescent="0.25">
      <c r="A105" s="5"/>
      <c r="B105" s="5" t="s">
        <v>97</v>
      </c>
      <c r="C105" s="5" t="s">
        <v>98</v>
      </c>
      <c r="D105" s="6">
        <f>+D106</f>
        <v>11470900</v>
      </c>
      <c r="E105" s="6">
        <f>+E106</f>
        <v>1470900</v>
      </c>
      <c r="F105" s="6">
        <f>+F106</f>
        <v>189814</v>
      </c>
    </row>
    <row r="106" spans="1:6" ht="22.5" x14ac:dyDescent="0.25">
      <c r="A106" s="5"/>
      <c r="B106" s="5" t="s">
        <v>99</v>
      </c>
      <c r="C106" s="5" t="s">
        <v>100</v>
      </c>
      <c r="D106" s="6">
        <f>D107+D108</f>
        <v>11470900</v>
      </c>
      <c r="E106" s="6">
        <f>E107+E108</f>
        <v>1470900</v>
      </c>
      <c r="F106" s="6">
        <f>F107+F108</f>
        <v>189814</v>
      </c>
    </row>
    <row r="107" spans="1:6" ht="22.5" x14ac:dyDescent="0.25">
      <c r="A107" s="5"/>
      <c r="B107" s="5" t="s">
        <v>101</v>
      </c>
      <c r="C107" s="5" t="s">
        <v>102</v>
      </c>
      <c r="D107" s="6">
        <v>11281000</v>
      </c>
      <c r="E107" s="6">
        <v>1281000</v>
      </c>
      <c r="F107" s="6">
        <v>0</v>
      </c>
    </row>
    <row r="108" spans="1:6" ht="22.5" x14ac:dyDescent="0.25">
      <c r="A108" s="5"/>
      <c r="B108" s="5" t="s">
        <v>103</v>
      </c>
      <c r="C108" s="5" t="s">
        <v>104</v>
      </c>
      <c r="D108" s="6">
        <v>189900</v>
      </c>
      <c r="E108" s="6">
        <v>189900</v>
      </c>
      <c r="F108" s="6">
        <v>189814</v>
      </c>
    </row>
    <row r="110" spans="1:6" x14ac:dyDescent="0.25">
      <c r="B110" t="s">
        <v>142</v>
      </c>
      <c r="D110" t="s">
        <v>143</v>
      </c>
    </row>
    <row r="111" spans="1:6" x14ac:dyDescent="0.25">
      <c r="B111" t="s">
        <v>144</v>
      </c>
      <c r="D111" t="s">
        <v>145</v>
      </c>
    </row>
    <row r="115" spans="2:4" x14ac:dyDescent="0.25">
      <c r="C115" t="s">
        <v>146</v>
      </c>
    </row>
    <row r="118" spans="2:4" x14ac:dyDescent="0.25">
      <c r="B118" t="s">
        <v>147</v>
      </c>
      <c r="D118" t="s">
        <v>148</v>
      </c>
    </row>
    <row r="119" spans="2:4" x14ac:dyDescent="0.25">
      <c r="D119" t="s">
        <v>149</v>
      </c>
    </row>
  </sheetData>
  <mergeCells count="27">
    <mergeCell ref="A90:B90"/>
    <mergeCell ref="A1:K1"/>
    <mergeCell ref="A2:K2"/>
    <mergeCell ref="A56:B56"/>
    <mergeCell ref="A83:F83"/>
    <mergeCell ref="A84:F84"/>
    <mergeCell ref="A86:B89"/>
    <mergeCell ref="C86:C89"/>
    <mergeCell ref="D86:D89"/>
    <mergeCell ref="E86:E89"/>
    <mergeCell ref="F86:F89"/>
    <mergeCell ref="F52:F55"/>
    <mergeCell ref="A52:B55"/>
    <mergeCell ref="C52:C55"/>
    <mergeCell ref="D52:D55"/>
    <mergeCell ref="E52:E55"/>
    <mergeCell ref="F7:F10"/>
    <mergeCell ref="A49:F49"/>
    <mergeCell ref="A50:F50"/>
    <mergeCell ref="A3:F3"/>
    <mergeCell ref="A4:F4"/>
    <mergeCell ref="A5:F5"/>
    <mergeCell ref="A11:B11"/>
    <mergeCell ref="C7:C10"/>
    <mergeCell ref="D7:D10"/>
    <mergeCell ref="E7:E10"/>
    <mergeCell ref="A7:B10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FE9B-4CBA-42CF-B821-DC254145D5CB}">
  <dimension ref="A1:T73"/>
  <sheetViews>
    <sheetView topLeftCell="B1" workbookViewId="0">
      <selection activeCell="A4" sqref="A4:K35"/>
    </sheetView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69.95" customHeight="1" x14ac:dyDescent="0.25">
      <c r="A4" s="13" t="s">
        <v>110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.75" thickBot="1" x14ac:dyDescent="0.3"/>
    <row r="7" spans="1:11" s="2" customFormat="1" ht="15.75" thickBot="1" x14ac:dyDescent="0.3">
      <c r="A7" s="10" t="s">
        <v>5</v>
      </c>
      <c r="B7" s="10"/>
      <c r="C7" s="10" t="s">
        <v>7</v>
      </c>
      <c r="D7" s="10" t="s">
        <v>9</v>
      </c>
      <c r="E7" s="10" t="s">
        <v>10</v>
      </c>
      <c r="F7" s="10" t="s">
        <v>11</v>
      </c>
      <c r="G7" s="10"/>
      <c r="H7" s="10"/>
      <c r="I7" s="10" t="s">
        <v>16</v>
      </c>
      <c r="J7" s="10" t="s">
        <v>17</v>
      </c>
      <c r="K7" s="10" t="s">
        <v>18</v>
      </c>
    </row>
    <row r="8" spans="1:11" s="2" customFormat="1" ht="15.75" thickBot="1" x14ac:dyDescent="0.3">
      <c r="A8" s="10"/>
      <c r="B8" s="10"/>
      <c r="C8" s="10"/>
      <c r="D8" s="10"/>
      <c r="E8" s="10"/>
      <c r="F8" s="10" t="s">
        <v>12</v>
      </c>
      <c r="G8" s="10" t="s">
        <v>14</v>
      </c>
      <c r="H8" s="10" t="s">
        <v>15</v>
      </c>
      <c r="I8" s="10"/>
      <c r="J8" s="10"/>
      <c r="K8" s="10"/>
    </row>
    <row r="9" spans="1:11" s="2" customFormat="1" ht="15.75" thickBo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s="2" customFormat="1" ht="15.75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s="2" customFormat="1" ht="15.75" thickBot="1" x14ac:dyDescent="0.3">
      <c r="A11" s="10" t="s">
        <v>6</v>
      </c>
      <c r="B11" s="10"/>
      <c r="C11" s="1" t="s">
        <v>8</v>
      </c>
      <c r="D11" s="1">
        <v>1</v>
      </c>
      <c r="E11" s="1">
        <v>2</v>
      </c>
      <c r="F11" s="1" t="s">
        <v>13</v>
      </c>
      <c r="G11" s="1">
        <v>4</v>
      </c>
      <c r="H11" s="1">
        <v>5</v>
      </c>
      <c r="I11" s="1">
        <v>6</v>
      </c>
      <c r="J11" s="1">
        <v>7</v>
      </c>
      <c r="K11" s="1" t="s">
        <v>19</v>
      </c>
    </row>
    <row r="12" spans="1:11" s="2" customFormat="1" ht="22.5" x14ac:dyDescent="0.25">
      <c r="A12" s="5" t="s">
        <v>20</v>
      </c>
      <c r="B12" s="5" t="s">
        <v>111</v>
      </c>
      <c r="C12" s="5" t="s">
        <v>22</v>
      </c>
      <c r="D12" s="6">
        <f>D13+D26+D30</f>
        <v>65322000</v>
      </c>
      <c r="E12" s="6">
        <f>E13+E26+E30</f>
        <v>34193200</v>
      </c>
      <c r="F12" s="6">
        <f t="shared" ref="F12:F35" si="0">G12+H12</f>
        <v>33089357</v>
      </c>
      <c r="G12" s="6">
        <f>G13+G26+G30</f>
        <v>350351</v>
      </c>
      <c r="H12" s="6">
        <f>H13+H26+H30</f>
        <v>32739006</v>
      </c>
      <c r="I12" s="6">
        <f>I13+I26+I30</f>
        <v>33004584</v>
      </c>
      <c r="J12" s="6">
        <f>J13+J26+J30</f>
        <v>22219</v>
      </c>
      <c r="K12" s="6">
        <f t="shared" ref="K12:K35" si="1">F12-I12-J12</f>
        <v>62554</v>
      </c>
    </row>
    <row r="13" spans="1:11" s="2" customFormat="1" x14ac:dyDescent="0.25">
      <c r="A13" s="5" t="s">
        <v>23</v>
      </c>
      <c r="B13" s="5" t="s">
        <v>24</v>
      </c>
      <c r="C13" s="5" t="s">
        <v>25</v>
      </c>
      <c r="D13" s="6">
        <f>+D14</f>
        <v>30142000</v>
      </c>
      <c r="E13" s="6">
        <f>+E14</f>
        <v>16096300</v>
      </c>
      <c r="F13" s="6">
        <f t="shared" si="0"/>
        <v>14588725</v>
      </c>
      <c r="G13" s="6">
        <f t="shared" ref="G13:J14" si="2">+G14</f>
        <v>350351</v>
      </c>
      <c r="H13" s="6">
        <f t="shared" si="2"/>
        <v>14238374</v>
      </c>
      <c r="I13" s="6">
        <f t="shared" si="2"/>
        <v>14503952</v>
      </c>
      <c r="J13" s="6">
        <f t="shared" si="2"/>
        <v>22219</v>
      </c>
      <c r="K13" s="6">
        <f t="shared" si="1"/>
        <v>62554</v>
      </c>
    </row>
    <row r="14" spans="1:11" s="2" customFormat="1" x14ac:dyDescent="0.25">
      <c r="A14" s="5" t="s">
        <v>26</v>
      </c>
      <c r="B14" s="5" t="s">
        <v>27</v>
      </c>
      <c r="C14" s="5" t="s">
        <v>28</v>
      </c>
      <c r="D14" s="6">
        <f>+D15</f>
        <v>30142000</v>
      </c>
      <c r="E14" s="6">
        <f>+E15</f>
        <v>16096300</v>
      </c>
      <c r="F14" s="6">
        <f t="shared" si="0"/>
        <v>14588725</v>
      </c>
      <c r="G14" s="6">
        <f t="shared" si="2"/>
        <v>350351</v>
      </c>
      <c r="H14" s="6">
        <f t="shared" si="2"/>
        <v>14238374</v>
      </c>
      <c r="I14" s="6">
        <f t="shared" si="2"/>
        <v>14503952</v>
      </c>
      <c r="J14" s="6">
        <f t="shared" si="2"/>
        <v>22219</v>
      </c>
      <c r="K14" s="6">
        <f t="shared" si="1"/>
        <v>62554</v>
      </c>
    </row>
    <row r="15" spans="1:11" s="2" customFormat="1" ht="22.5" x14ac:dyDescent="0.25">
      <c r="A15" s="5" t="s">
        <v>29</v>
      </c>
      <c r="B15" s="5" t="s">
        <v>30</v>
      </c>
      <c r="C15" s="5" t="s">
        <v>31</v>
      </c>
      <c r="D15" s="6">
        <f>D16+D24</f>
        <v>30142000</v>
      </c>
      <c r="E15" s="6">
        <f>E16+E24</f>
        <v>16096300</v>
      </c>
      <c r="F15" s="6">
        <f t="shared" si="0"/>
        <v>14588725</v>
      </c>
      <c r="G15" s="6">
        <f>G16+G24</f>
        <v>350351</v>
      </c>
      <c r="H15" s="6">
        <f>H16+H24</f>
        <v>14238374</v>
      </c>
      <c r="I15" s="6">
        <f>I16+I24</f>
        <v>14503952</v>
      </c>
      <c r="J15" s="6">
        <f>J16+J24</f>
        <v>22219</v>
      </c>
      <c r="K15" s="6">
        <f t="shared" si="1"/>
        <v>62554</v>
      </c>
    </row>
    <row r="16" spans="1:11" s="2" customFormat="1" ht="43.5" x14ac:dyDescent="0.25">
      <c r="A16" s="5" t="s">
        <v>32</v>
      </c>
      <c r="B16" s="5" t="s">
        <v>33</v>
      </c>
      <c r="C16" s="5" t="s">
        <v>34</v>
      </c>
      <c r="D16" s="6">
        <f>+D17+D18+D19+D20+D21+D22+D23</f>
        <v>30139600</v>
      </c>
      <c r="E16" s="6">
        <f>+E17+E18+E19+E20+E21+E22+E23</f>
        <v>16093900</v>
      </c>
      <c r="F16" s="6">
        <f t="shared" si="0"/>
        <v>14579975</v>
      </c>
      <c r="G16" s="6">
        <f>+G17+G18+G19+G20+G21+G22+G23</f>
        <v>350351</v>
      </c>
      <c r="H16" s="6">
        <f>+H17+H18+H19+H20+H21+H22+H23</f>
        <v>14229624</v>
      </c>
      <c r="I16" s="6">
        <f>+I17+I18+I19+I20+I21+I22+I23</f>
        <v>14495202</v>
      </c>
      <c r="J16" s="6">
        <f>+J17+J18+J19+J20+J21+J22+J23</f>
        <v>22219</v>
      </c>
      <c r="K16" s="6">
        <f t="shared" si="1"/>
        <v>62554</v>
      </c>
    </row>
    <row r="17" spans="1:11" s="2" customFormat="1" x14ac:dyDescent="0.25">
      <c r="A17" s="5" t="s">
        <v>35</v>
      </c>
      <c r="B17" s="5" t="s">
        <v>36</v>
      </c>
      <c r="C17" s="5" t="s">
        <v>37</v>
      </c>
      <c r="D17" s="6">
        <v>43500</v>
      </c>
      <c r="E17" s="6">
        <v>21500</v>
      </c>
      <c r="F17" s="6">
        <f t="shared" si="0"/>
        <v>20922</v>
      </c>
      <c r="G17" s="6">
        <v>0</v>
      </c>
      <c r="H17" s="6">
        <v>20922</v>
      </c>
      <c r="I17" s="6">
        <v>16185</v>
      </c>
      <c r="J17" s="6">
        <v>2584</v>
      </c>
      <c r="K17" s="6">
        <f t="shared" si="1"/>
        <v>2153</v>
      </c>
    </row>
    <row r="18" spans="1:11" s="2" customFormat="1" x14ac:dyDescent="0.25">
      <c r="A18" s="5" t="s">
        <v>38</v>
      </c>
      <c r="B18" s="5" t="s">
        <v>39</v>
      </c>
      <c r="C18" s="5" t="s">
        <v>40</v>
      </c>
      <c r="D18" s="6">
        <v>625500</v>
      </c>
      <c r="E18" s="6">
        <v>315000</v>
      </c>
      <c r="F18" s="6">
        <f t="shared" si="0"/>
        <v>307727</v>
      </c>
      <c r="G18" s="6">
        <v>20663</v>
      </c>
      <c r="H18" s="6">
        <v>287064</v>
      </c>
      <c r="I18" s="6">
        <v>276362</v>
      </c>
      <c r="J18" s="6">
        <v>19430</v>
      </c>
      <c r="K18" s="6">
        <f t="shared" si="1"/>
        <v>11935</v>
      </c>
    </row>
    <row r="19" spans="1:11" s="2" customFormat="1" ht="22.5" x14ac:dyDescent="0.25">
      <c r="A19" s="5" t="s">
        <v>41</v>
      </c>
      <c r="B19" s="5" t="s">
        <v>42</v>
      </c>
      <c r="C19" s="5" t="s">
        <v>43</v>
      </c>
      <c r="D19" s="6">
        <v>1073700</v>
      </c>
      <c r="E19" s="6">
        <v>537700</v>
      </c>
      <c r="F19" s="6">
        <f t="shared" si="0"/>
        <v>561286</v>
      </c>
      <c r="G19" s="6">
        <v>0</v>
      </c>
      <c r="H19" s="6">
        <v>561286</v>
      </c>
      <c r="I19" s="6">
        <v>561081</v>
      </c>
      <c r="J19" s="6">
        <v>205</v>
      </c>
      <c r="K19" s="6">
        <f t="shared" si="1"/>
        <v>0</v>
      </c>
    </row>
    <row r="20" spans="1:11" s="2" customFormat="1" ht="22.5" x14ac:dyDescent="0.25">
      <c r="A20" s="5" t="s">
        <v>44</v>
      </c>
      <c r="B20" s="5" t="s">
        <v>45</v>
      </c>
      <c r="C20" s="5" t="s">
        <v>46</v>
      </c>
      <c r="D20" s="6">
        <v>35000</v>
      </c>
      <c r="E20" s="6">
        <v>18000</v>
      </c>
      <c r="F20" s="6">
        <f t="shared" si="0"/>
        <v>16190</v>
      </c>
      <c r="G20" s="6">
        <v>0</v>
      </c>
      <c r="H20" s="6">
        <v>16190</v>
      </c>
      <c r="I20" s="6">
        <v>16190</v>
      </c>
      <c r="J20" s="6">
        <v>0</v>
      </c>
      <c r="K20" s="6">
        <f t="shared" si="1"/>
        <v>0</v>
      </c>
    </row>
    <row r="21" spans="1:11" s="2" customFormat="1" ht="22.5" x14ac:dyDescent="0.25">
      <c r="A21" s="5" t="s">
        <v>47</v>
      </c>
      <c r="B21" s="5" t="s">
        <v>48</v>
      </c>
      <c r="C21" s="5" t="s">
        <v>49</v>
      </c>
      <c r="D21" s="6">
        <v>26570000</v>
      </c>
      <c r="E21" s="6">
        <v>14270000</v>
      </c>
      <c r="F21" s="6">
        <f t="shared" si="0"/>
        <v>12892917</v>
      </c>
      <c r="G21" s="6">
        <v>328458</v>
      </c>
      <c r="H21" s="6">
        <v>12564459</v>
      </c>
      <c r="I21" s="6">
        <v>12846948</v>
      </c>
      <c r="J21" s="6">
        <v>0</v>
      </c>
      <c r="K21" s="6">
        <f t="shared" si="1"/>
        <v>45969</v>
      </c>
    </row>
    <row r="22" spans="1:11" s="2" customFormat="1" ht="33" x14ac:dyDescent="0.25">
      <c r="A22" s="5" t="s">
        <v>50</v>
      </c>
      <c r="B22" s="5" t="s">
        <v>51</v>
      </c>
      <c r="C22" s="5" t="s">
        <v>52</v>
      </c>
      <c r="D22" s="6">
        <v>1432000</v>
      </c>
      <c r="E22" s="6">
        <v>765000</v>
      </c>
      <c r="F22" s="6">
        <f t="shared" si="0"/>
        <v>644435</v>
      </c>
      <c r="G22" s="6">
        <v>0</v>
      </c>
      <c r="H22" s="6">
        <v>644435</v>
      </c>
      <c r="I22" s="6">
        <v>642688</v>
      </c>
      <c r="J22" s="6">
        <v>0</v>
      </c>
      <c r="K22" s="6">
        <f t="shared" si="1"/>
        <v>1747</v>
      </c>
    </row>
    <row r="23" spans="1:11" s="2" customFormat="1" ht="22.5" x14ac:dyDescent="0.25">
      <c r="A23" s="5" t="s">
        <v>53</v>
      </c>
      <c r="B23" s="5" t="s">
        <v>54</v>
      </c>
      <c r="C23" s="5" t="s">
        <v>55</v>
      </c>
      <c r="D23" s="6">
        <v>359900</v>
      </c>
      <c r="E23" s="6">
        <v>166700</v>
      </c>
      <c r="F23" s="6">
        <f t="shared" si="0"/>
        <v>136498</v>
      </c>
      <c r="G23" s="6">
        <v>1230</v>
      </c>
      <c r="H23" s="6">
        <v>135268</v>
      </c>
      <c r="I23" s="6">
        <v>135748</v>
      </c>
      <c r="J23" s="6">
        <v>0</v>
      </c>
      <c r="K23" s="6">
        <f t="shared" si="1"/>
        <v>750</v>
      </c>
    </row>
    <row r="24" spans="1:11" s="2" customFormat="1" ht="22.5" x14ac:dyDescent="0.25">
      <c r="A24" s="5" t="s">
        <v>112</v>
      </c>
      <c r="B24" s="5" t="s">
        <v>57</v>
      </c>
      <c r="C24" s="5" t="s">
        <v>58</v>
      </c>
      <c r="D24" s="6">
        <f>D25</f>
        <v>2400</v>
      </c>
      <c r="E24" s="6">
        <f>E25</f>
        <v>2400</v>
      </c>
      <c r="F24" s="6">
        <f t="shared" si="0"/>
        <v>8750</v>
      </c>
      <c r="G24" s="6">
        <f>G25</f>
        <v>0</v>
      </c>
      <c r="H24" s="6">
        <f>H25</f>
        <v>8750</v>
      </c>
      <c r="I24" s="6">
        <f>I25</f>
        <v>8750</v>
      </c>
      <c r="J24" s="6">
        <f>J25</f>
        <v>0</v>
      </c>
      <c r="K24" s="6">
        <f t="shared" si="1"/>
        <v>0</v>
      </c>
    </row>
    <row r="25" spans="1:11" s="2" customFormat="1" x14ac:dyDescent="0.25">
      <c r="A25" s="5" t="s">
        <v>56</v>
      </c>
      <c r="B25" s="5" t="s">
        <v>59</v>
      </c>
      <c r="C25" s="5" t="s">
        <v>60</v>
      </c>
      <c r="D25" s="6">
        <v>2400</v>
      </c>
      <c r="E25" s="6">
        <v>2400</v>
      </c>
      <c r="F25" s="6">
        <f t="shared" si="0"/>
        <v>8750</v>
      </c>
      <c r="G25" s="6">
        <v>0</v>
      </c>
      <c r="H25" s="6">
        <v>8750</v>
      </c>
      <c r="I25" s="6">
        <v>8750</v>
      </c>
      <c r="J25" s="6">
        <v>0</v>
      </c>
      <c r="K25" s="6">
        <f t="shared" si="1"/>
        <v>0</v>
      </c>
    </row>
    <row r="26" spans="1:11" s="2" customFormat="1" ht="22.5" x14ac:dyDescent="0.25">
      <c r="A26" s="5" t="s">
        <v>113</v>
      </c>
      <c r="B26" s="5" t="s">
        <v>61</v>
      </c>
      <c r="C26" s="5" t="s">
        <v>62</v>
      </c>
      <c r="D26" s="6">
        <f t="shared" ref="D26:E28" si="3">D27</f>
        <v>0</v>
      </c>
      <c r="E26" s="6">
        <f t="shared" si="3"/>
        <v>0</v>
      </c>
      <c r="F26" s="6">
        <f t="shared" si="0"/>
        <v>720000</v>
      </c>
      <c r="G26" s="6">
        <f t="shared" ref="G26:J28" si="4">G27</f>
        <v>0</v>
      </c>
      <c r="H26" s="6">
        <f t="shared" si="4"/>
        <v>720000</v>
      </c>
      <c r="I26" s="6">
        <f t="shared" si="4"/>
        <v>720000</v>
      </c>
      <c r="J26" s="6">
        <f t="shared" si="4"/>
        <v>0</v>
      </c>
      <c r="K26" s="6">
        <f t="shared" si="1"/>
        <v>0</v>
      </c>
    </row>
    <row r="27" spans="1:11" s="2" customFormat="1" ht="22.5" x14ac:dyDescent="0.25">
      <c r="A27" s="5" t="s">
        <v>114</v>
      </c>
      <c r="B27" s="5" t="s">
        <v>63</v>
      </c>
      <c r="C27" s="5" t="s">
        <v>64</v>
      </c>
      <c r="D27" s="6">
        <f t="shared" si="3"/>
        <v>0</v>
      </c>
      <c r="E27" s="6">
        <f t="shared" si="3"/>
        <v>0</v>
      </c>
      <c r="F27" s="6">
        <f t="shared" si="0"/>
        <v>720000</v>
      </c>
      <c r="G27" s="6">
        <f t="shared" si="4"/>
        <v>0</v>
      </c>
      <c r="H27" s="6">
        <f t="shared" si="4"/>
        <v>720000</v>
      </c>
      <c r="I27" s="6">
        <f t="shared" si="4"/>
        <v>720000</v>
      </c>
      <c r="J27" s="6">
        <f t="shared" si="4"/>
        <v>0</v>
      </c>
      <c r="K27" s="6">
        <f t="shared" si="1"/>
        <v>0</v>
      </c>
    </row>
    <row r="28" spans="1:11" s="2" customFormat="1" ht="22.5" x14ac:dyDescent="0.25">
      <c r="A28" s="5" t="s">
        <v>115</v>
      </c>
      <c r="B28" s="5" t="s">
        <v>66</v>
      </c>
      <c r="C28" s="5" t="s">
        <v>67</v>
      </c>
      <c r="D28" s="6">
        <f t="shared" si="3"/>
        <v>0</v>
      </c>
      <c r="E28" s="6">
        <f t="shared" si="3"/>
        <v>0</v>
      </c>
      <c r="F28" s="6">
        <f t="shared" si="0"/>
        <v>720000</v>
      </c>
      <c r="G28" s="6">
        <f t="shared" si="4"/>
        <v>0</v>
      </c>
      <c r="H28" s="6">
        <f t="shared" si="4"/>
        <v>720000</v>
      </c>
      <c r="I28" s="6">
        <f t="shared" si="4"/>
        <v>720000</v>
      </c>
      <c r="J28" s="6">
        <f t="shared" si="4"/>
        <v>0</v>
      </c>
      <c r="K28" s="6">
        <f t="shared" si="1"/>
        <v>0</v>
      </c>
    </row>
    <row r="29" spans="1:11" s="2" customFormat="1" ht="33" x14ac:dyDescent="0.25">
      <c r="A29" s="5" t="s">
        <v>116</v>
      </c>
      <c r="B29" s="5" t="s">
        <v>69</v>
      </c>
      <c r="C29" s="5" t="s">
        <v>70</v>
      </c>
      <c r="D29" s="6">
        <v>0</v>
      </c>
      <c r="E29" s="6">
        <v>0</v>
      </c>
      <c r="F29" s="6">
        <f t="shared" si="0"/>
        <v>720000</v>
      </c>
      <c r="G29" s="6">
        <v>0</v>
      </c>
      <c r="H29" s="6">
        <v>720000</v>
      </c>
      <c r="I29" s="6">
        <v>720000</v>
      </c>
      <c r="J29" s="6">
        <v>0</v>
      </c>
      <c r="K29" s="6">
        <f t="shared" si="1"/>
        <v>0</v>
      </c>
    </row>
    <row r="30" spans="1:11" s="2" customFormat="1" x14ac:dyDescent="0.25">
      <c r="A30" s="5" t="s">
        <v>65</v>
      </c>
      <c r="B30" s="5" t="s">
        <v>73</v>
      </c>
      <c r="C30" s="5" t="s">
        <v>74</v>
      </c>
      <c r="D30" s="6">
        <f>D31</f>
        <v>35180000</v>
      </c>
      <c r="E30" s="6">
        <f>E31</f>
        <v>18096900</v>
      </c>
      <c r="F30" s="6">
        <f t="shared" si="0"/>
        <v>17780632</v>
      </c>
      <c r="G30" s="6">
        <f>G31</f>
        <v>0</v>
      </c>
      <c r="H30" s="6">
        <f>H31</f>
        <v>17780632</v>
      </c>
      <c r="I30" s="6">
        <f>I31</f>
        <v>17780632</v>
      </c>
      <c r="J30" s="6">
        <f>J31</f>
        <v>0</v>
      </c>
      <c r="K30" s="6">
        <f t="shared" si="1"/>
        <v>0</v>
      </c>
    </row>
    <row r="31" spans="1:11" s="2" customFormat="1" ht="22.5" x14ac:dyDescent="0.25">
      <c r="A31" s="5" t="s">
        <v>68</v>
      </c>
      <c r="B31" s="5" t="s">
        <v>75</v>
      </c>
      <c r="C31" s="5" t="s">
        <v>76</v>
      </c>
      <c r="D31" s="6">
        <f>+D32</f>
        <v>35180000</v>
      </c>
      <c r="E31" s="6">
        <f>+E32</f>
        <v>18096900</v>
      </c>
      <c r="F31" s="6">
        <f t="shared" si="0"/>
        <v>17780632</v>
      </c>
      <c r="G31" s="6">
        <f>+G32</f>
        <v>0</v>
      </c>
      <c r="H31" s="6">
        <f>+H32</f>
        <v>17780632</v>
      </c>
      <c r="I31" s="6">
        <f>+I32</f>
        <v>17780632</v>
      </c>
      <c r="J31" s="6">
        <f>+J32</f>
        <v>0</v>
      </c>
      <c r="K31" s="6">
        <f t="shared" si="1"/>
        <v>0</v>
      </c>
    </row>
    <row r="32" spans="1:11" s="2" customFormat="1" ht="64.5" x14ac:dyDescent="0.25">
      <c r="A32" s="5" t="s">
        <v>117</v>
      </c>
      <c r="B32" s="5" t="s">
        <v>85</v>
      </c>
      <c r="C32" s="5" t="s">
        <v>86</v>
      </c>
      <c r="D32" s="6">
        <f>D33+D34+D35</f>
        <v>35180000</v>
      </c>
      <c r="E32" s="6">
        <f>E33+E34+E35</f>
        <v>18096900</v>
      </c>
      <c r="F32" s="6">
        <f t="shared" si="0"/>
        <v>17780632</v>
      </c>
      <c r="G32" s="6">
        <f>G33+G34+G35</f>
        <v>0</v>
      </c>
      <c r="H32" s="6">
        <f>H33+H34+H35</f>
        <v>17780632</v>
      </c>
      <c r="I32" s="6">
        <f>I33+I34+I35</f>
        <v>17780632</v>
      </c>
      <c r="J32" s="6">
        <f>J33+J34+J35</f>
        <v>0</v>
      </c>
      <c r="K32" s="6">
        <f t="shared" si="1"/>
        <v>0</v>
      </c>
    </row>
    <row r="33" spans="1:12" s="2" customFormat="1" x14ac:dyDescent="0.25">
      <c r="A33" s="5" t="s">
        <v>118</v>
      </c>
      <c r="B33" s="5" t="s">
        <v>87</v>
      </c>
      <c r="C33" s="5" t="s">
        <v>88</v>
      </c>
      <c r="D33" s="6">
        <v>2250000</v>
      </c>
      <c r="E33" s="6">
        <v>1246900</v>
      </c>
      <c r="F33" s="6">
        <f t="shared" si="0"/>
        <v>1220300</v>
      </c>
      <c r="G33" s="6">
        <v>0</v>
      </c>
      <c r="H33" s="6">
        <v>1220300</v>
      </c>
      <c r="I33" s="6">
        <v>1220300</v>
      </c>
      <c r="J33" s="6">
        <v>0</v>
      </c>
      <c r="K33" s="6">
        <f t="shared" si="1"/>
        <v>0</v>
      </c>
    </row>
    <row r="34" spans="1:12" s="2" customFormat="1" ht="22.5" x14ac:dyDescent="0.25">
      <c r="A34" s="5" t="s">
        <v>119</v>
      </c>
      <c r="B34" s="5" t="s">
        <v>89</v>
      </c>
      <c r="C34" s="5" t="s">
        <v>90</v>
      </c>
      <c r="D34" s="6">
        <v>430000</v>
      </c>
      <c r="E34" s="6">
        <v>300000</v>
      </c>
      <c r="F34" s="6">
        <f t="shared" si="0"/>
        <v>300000</v>
      </c>
      <c r="G34" s="6">
        <v>0</v>
      </c>
      <c r="H34" s="6">
        <v>300000</v>
      </c>
      <c r="I34" s="6">
        <v>300000</v>
      </c>
      <c r="J34" s="6">
        <v>0</v>
      </c>
      <c r="K34" s="6">
        <f t="shared" si="1"/>
        <v>0</v>
      </c>
    </row>
    <row r="35" spans="1:12" s="2" customFormat="1" ht="33" x14ac:dyDescent="0.25">
      <c r="A35" s="5" t="s">
        <v>120</v>
      </c>
      <c r="B35" s="5" t="s">
        <v>95</v>
      </c>
      <c r="C35" s="5" t="s">
        <v>96</v>
      </c>
      <c r="D35" s="6">
        <v>32500000</v>
      </c>
      <c r="E35" s="6">
        <v>16550000</v>
      </c>
      <c r="F35" s="6">
        <f t="shared" si="0"/>
        <v>16260332</v>
      </c>
      <c r="G35" s="6">
        <v>0</v>
      </c>
      <c r="H35" s="6">
        <v>16260332</v>
      </c>
      <c r="I35" s="6">
        <v>16260332</v>
      </c>
      <c r="J35" s="6">
        <v>0</v>
      </c>
      <c r="K35" s="6">
        <f t="shared" si="1"/>
        <v>0</v>
      </c>
    </row>
    <row r="36" spans="1:12" s="2" customFormat="1" x14ac:dyDescent="0.25">
      <c r="A36" s="3"/>
      <c r="B36" s="3"/>
      <c r="C36" s="3"/>
      <c r="D36" s="4"/>
      <c r="E36" s="4"/>
      <c r="F36" s="4"/>
      <c r="G36" s="4"/>
      <c r="H36" s="4"/>
      <c r="I36" s="4"/>
      <c r="J36" s="4"/>
      <c r="K36" s="4"/>
    </row>
    <row r="37" spans="1:12" x14ac:dyDescent="0.25">
      <c r="A37" s="8" t="s">
        <v>105</v>
      </c>
      <c r="B37" s="8"/>
      <c r="C37" s="8"/>
      <c r="D37" s="8"/>
      <c r="E37" s="8" t="s">
        <v>107</v>
      </c>
      <c r="F37" s="8"/>
      <c r="G37" s="8"/>
      <c r="H37" s="8"/>
      <c r="I37" s="8" t="s">
        <v>109</v>
      </c>
      <c r="J37" s="8"/>
      <c r="K37" s="8"/>
      <c r="L37" s="8"/>
    </row>
    <row r="38" spans="1:12" x14ac:dyDescent="0.25">
      <c r="A38" s="9" t="s">
        <v>106</v>
      </c>
      <c r="B38" s="9"/>
      <c r="C38" s="9"/>
      <c r="D38" s="9"/>
      <c r="E38" s="9" t="s">
        <v>108</v>
      </c>
      <c r="F38" s="9"/>
      <c r="G38" s="9"/>
      <c r="H38" s="9"/>
      <c r="I38" s="9"/>
      <c r="J38" s="9"/>
      <c r="K38" s="9"/>
      <c r="L38" s="9"/>
    </row>
    <row r="73" spans="1:20" x14ac:dyDescent="0.25">
      <c r="A73" s="7"/>
      <c r="B73" s="7"/>
      <c r="C73" s="7"/>
      <c r="D73" s="7"/>
      <c r="I73" s="7"/>
      <c r="J73" s="7"/>
      <c r="K73" s="7"/>
      <c r="L73" s="7"/>
      <c r="Q73" s="7"/>
      <c r="R73" s="7"/>
      <c r="S73" s="7"/>
      <c r="T73" s="7"/>
    </row>
  </sheetData>
  <mergeCells count="23">
    <mergeCell ref="I7:I10"/>
    <mergeCell ref="J7:J10"/>
    <mergeCell ref="K7:K10"/>
    <mergeCell ref="A1:K1"/>
    <mergeCell ref="A2:K2"/>
    <mergeCell ref="A3:K3"/>
    <mergeCell ref="A4:K4"/>
    <mergeCell ref="A5:K5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A37:D37"/>
    <mergeCell ref="A38:D38"/>
    <mergeCell ref="E37:H37"/>
    <mergeCell ref="E38:H38"/>
    <mergeCell ref="I37:L37"/>
    <mergeCell ref="I38:L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927F6-B47F-4624-99D9-42EE3E0BB4F8}">
  <dimension ref="A1:T61"/>
  <sheetViews>
    <sheetView topLeftCell="B1" workbookViewId="0">
      <selection activeCell="A4" sqref="A4:K29"/>
    </sheetView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69.95" customHeight="1" x14ac:dyDescent="0.25">
      <c r="A4" s="13" t="s">
        <v>121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.75" thickBot="1" x14ac:dyDescent="0.3"/>
    <row r="7" spans="1:11" s="2" customFormat="1" ht="15.75" thickBot="1" x14ac:dyDescent="0.3">
      <c r="A7" s="10" t="s">
        <v>5</v>
      </c>
      <c r="B7" s="10"/>
      <c r="C7" s="10" t="s">
        <v>7</v>
      </c>
      <c r="D7" s="10" t="s">
        <v>9</v>
      </c>
      <c r="E7" s="10" t="s">
        <v>10</v>
      </c>
      <c r="F7" s="10" t="s">
        <v>11</v>
      </c>
      <c r="G7" s="10"/>
      <c r="H7" s="10"/>
      <c r="I7" s="10" t="s">
        <v>16</v>
      </c>
      <c r="J7" s="10" t="s">
        <v>17</v>
      </c>
      <c r="K7" s="10" t="s">
        <v>18</v>
      </c>
    </row>
    <row r="8" spans="1:11" s="2" customFormat="1" ht="15.75" thickBot="1" x14ac:dyDescent="0.3">
      <c r="A8" s="10"/>
      <c r="B8" s="10"/>
      <c r="C8" s="10"/>
      <c r="D8" s="10"/>
      <c r="E8" s="10"/>
      <c r="F8" s="10" t="s">
        <v>12</v>
      </c>
      <c r="G8" s="10" t="s">
        <v>14</v>
      </c>
      <c r="H8" s="10" t="s">
        <v>15</v>
      </c>
      <c r="I8" s="10"/>
      <c r="J8" s="10"/>
      <c r="K8" s="10"/>
    </row>
    <row r="9" spans="1:11" s="2" customFormat="1" ht="15.75" thickBo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s="2" customFormat="1" ht="15.75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s="2" customFormat="1" ht="15.75" thickBot="1" x14ac:dyDescent="0.3">
      <c r="A11" s="10" t="s">
        <v>6</v>
      </c>
      <c r="B11" s="10"/>
      <c r="C11" s="1" t="s">
        <v>8</v>
      </c>
      <c r="D11" s="1">
        <v>1</v>
      </c>
      <c r="E11" s="1">
        <v>2</v>
      </c>
      <c r="F11" s="1" t="s">
        <v>13</v>
      </c>
      <c r="G11" s="1">
        <v>4</v>
      </c>
      <c r="H11" s="1">
        <v>5</v>
      </c>
      <c r="I11" s="1">
        <v>6</v>
      </c>
      <c r="J11" s="1">
        <v>7</v>
      </c>
      <c r="K11" s="1" t="s">
        <v>19</v>
      </c>
    </row>
    <row r="12" spans="1:11" s="2" customFormat="1" ht="22.5" x14ac:dyDescent="0.25">
      <c r="A12" s="5" t="s">
        <v>20</v>
      </c>
      <c r="B12" s="5" t="s">
        <v>122</v>
      </c>
      <c r="C12" s="5" t="s">
        <v>22</v>
      </c>
      <c r="D12" s="6">
        <f>+D13+D17+D26</f>
        <v>14072300</v>
      </c>
      <c r="E12" s="6">
        <f>+E13+E17+E26</f>
        <v>2512400</v>
      </c>
      <c r="F12" s="6">
        <f t="shared" ref="F12:F29" si="0">G12+H12</f>
        <v>686156</v>
      </c>
      <c r="G12" s="6">
        <f>+G13+G17+G26</f>
        <v>0</v>
      </c>
      <c r="H12" s="6">
        <f>+H13+H17+H26</f>
        <v>686156</v>
      </c>
      <c r="I12" s="6">
        <f>+I13+I17+I26</f>
        <v>686156</v>
      </c>
      <c r="J12" s="6">
        <f>+J13+J17+J26</f>
        <v>0</v>
      </c>
      <c r="K12" s="6">
        <f t="shared" ref="K12:K29" si="1">F12-I12-J12</f>
        <v>0</v>
      </c>
    </row>
    <row r="13" spans="1:11" s="2" customFormat="1" ht="22.5" x14ac:dyDescent="0.25">
      <c r="A13" s="5" t="s">
        <v>123</v>
      </c>
      <c r="B13" s="5" t="s">
        <v>61</v>
      </c>
      <c r="C13" s="5" t="s">
        <v>62</v>
      </c>
      <c r="D13" s="6">
        <f>D14</f>
        <v>0</v>
      </c>
      <c r="E13" s="6">
        <f>E14</f>
        <v>0</v>
      </c>
      <c r="F13" s="6">
        <f t="shared" si="0"/>
        <v>100812</v>
      </c>
      <c r="G13" s="6">
        <f t="shared" ref="G13:J14" si="2">G14</f>
        <v>0</v>
      </c>
      <c r="H13" s="6">
        <f t="shared" si="2"/>
        <v>100812</v>
      </c>
      <c r="I13" s="6">
        <f t="shared" si="2"/>
        <v>100812</v>
      </c>
      <c r="J13" s="6">
        <f t="shared" si="2"/>
        <v>0</v>
      </c>
      <c r="K13" s="6">
        <f t="shared" si="1"/>
        <v>0</v>
      </c>
    </row>
    <row r="14" spans="1:11" s="2" customFormat="1" ht="22.5" x14ac:dyDescent="0.25">
      <c r="A14" s="5" t="s">
        <v>124</v>
      </c>
      <c r="B14" s="5" t="s">
        <v>63</v>
      </c>
      <c r="C14" s="5" t="s">
        <v>64</v>
      </c>
      <c r="D14" s="6">
        <f>D15</f>
        <v>0</v>
      </c>
      <c r="E14" s="6">
        <f>E15</f>
        <v>0</v>
      </c>
      <c r="F14" s="6">
        <f t="shared" si="0"/>
        <v>100812</v>
      </c>
      <c r="G14" s="6">
        <f t="shared" si="2"/>
        <v>0</v>
      </c>
      <c r="H14" s="6">
        <f t="shared" si="2"/>
        <v>100812</v>
      </c>
      <c r="I14" s="6">
        <f t="shared" si="2"/>
        <v>100812</v>
      </c>
      <c r="J14" s="6">
        <f t="shared" si="2"/>
        <v>0</v>
      </c>
      <c r="K14" s="6">
        <f t="shared" si="1"/>
        <v>0</v>
      </c>
    </row>
    <row r="15" spans="1:11" s="2" customFormat="1" ht="22.5" x14ac:dyDescent="0.25">
      <c r="A15" s="5" t="s">
        <v>125</v>
      </c>
      <c r="B15" s="5" t="s">
        <v>66</v>
      </c>
      <c r="C15" s="5" t="s">
        <v>67</v>
      </c>
      <c r="D15" s="6">
        <f>+D16</f>
        <v>0</v>
      </c>
      <c r="E15" s="6">
        <f>+E16</f>
        <v>0</v>
      </c>
      <c r="F15" s="6">
        <f t="shared" si="0"/>
        <v>100812</v>
      </c>
      <c r="G15" s="6">
        <f>+G16</f>
        <v>0</v>
      </c>
      <c r="H15" s="6">
        <f>+H16</f>
        <v>100812</v>
      </c>
      <c r="I15" s="6">
        <f>+I16</f>
        <v>100812</v>
      </c>
      <c r="J15" s="6">
        <f>+J16</f>
        <v>0</v>
      </c>
      <c r="K15" s="6">
        <f t="shared" si="1"/>
        <v>0</v>
      </c>
    </row>
    <row r="16" spans="1:11" s="2" customFormat="1" ht="33" x14ac:dyDescent="0.25">
      <c r="A16" s="5" t="s">
        <v>126</v>
      </c>
      <c r="B16" s="5" t="s">
        <v>71</v>
      </c>
      <c r="C16" s="5" t="s">
        <v>72</v>
      </c>
      <c r="D16" s="6">
        <v>0</v>
      </c>
      <c r="E16" s="6">
        <v>0</v>
      </c>
      <c r="F16" s="6">
        <f t="shared" si="0"/>
        <v>100812</v>
      </c>
      <c r="G16" s="6">
        <v>0</v>
      </c>
      <c r="H16" s="6">
        <v>100812</v>
      </c>
      <c r="I16" s="6">
        <v>100812</v>
      </c>
      <c r="J16" s="6">
        <v>0</v>
      </c>
      <c r="K16" s="6">
        <f t="shared" si="1"/>
        <v>0</v>
      </c>
    </row>
    <row r="17" spans="1:12" s="2" customFormat="1" x14ac:dyDescent="0.25">
      <c r="A17" s="5" t="s">
        <v>127</v>
      </c>
      <c r="B17" s="5" t="s">
        <v>73</v>
      </c>
      <c r="C17" s="5" t="s">
        <v>74</v>
      </c>
      <c r="D17" s="6">
        <f>D18</f>
        <v>2601400</v>
      </c>
      <c r="E17" s="6">
        <f>E18</f>
        <v>1041500</v>
      </c>
      <c r="F17" s="6">
        <f t="shared" si="0"/>
        <v>395530</v>
      </c>
      <c r="G17" s="6">
        <f>G18</f>
        <v>0</v>
      </c>
      <c r="H17" s="6">
        <f>H18</f>
        <v>395530</v>
      </c>
      <c r="I17" s="6">
        <f>I18</f>
        <v>395530</v>
      </c>
      <c r="J17" s="6">
        <f>J18</f>
        <v>0</v>
      </c>
      <c r="K17" s="6">
        <f t="shared" si="1"/>
        <v>0</v>
      </c>
    </row>
    <row r="18" spans="1:12" s="2" customFormat="1" ht="22.5" x14ac:dyDescent="0.25">
      <c r="A18" s="5" t="s">
        <v>128</v>
      </c>
      <c r="B18" s="5" t="s">
        <v>75</v>
      </c>
      <c r="C18" s="5" t="s">
        <v>76</v>
      </c>
      <c r="D18" s="6">
        <f>D19+D23</f>
        <v>2601400</v>
      </c>
      <c r="E18" s="6">
        <f>E19+E23</f>
        <v>1041500</v>
      </c>
      <c r="F18" s="6">
        <f t="shared" si="0"/>
        <v>395530</v>
      </c>
      <c r="G18" s="6">
        <f>G19+G23</f>
        <v>0</v>
      </c>
      <c r="H18" s="6">
        <f>H19+H23</f>
        <v>395530</v>
      </c>
      <c r="I18" s="6">
        <f>I19+I23</f>
        <v>395530</v>
      </c>
      <c r="J18" s="6">
        <f>J19+J23</f>
        <v>0</v>
      </c>
      <c r="K18" s="6">
        <f t="shared" si="1"/>
        <v>0</v>
      </c>
    </row>
    <row r="19" spans="1:12" s="2" customFormat="1" x14ac:dyDescent="0.25">
      <c r="A19" s="5" t="s">
        <v>129</v>
      </c>
      <c r="B19" s="5" t="s">
        <v>77</v>
      </c>
      <c r="C19" s="5" t="s">
        <v>78</v>
      </c>
      <c r="D19" s="6">
        <f>D20</f>
        <v>1754400</v>
      </c>
      <c r="E19" s="6">
        <f>E20</f>
        <v>225000</v>
      </c>
      <c r="F19" s="6">
        <f t="shared" si="0"/>
        <v>29030</v>
      </c>
      <c r="G19" s="6">
        <f>G20</f>
        <v>0</v>
      </c>
      <c r="H19" s="6">
        <f>H20</f>
        <v>29030</v>
      </c>
      <c r="I19" s="6">
        <f>I20</f>
        <v>29030</v>
      </c>
      <c r="J19" s="6">
        <f>J20</f>
        <v>0</v>
      </c>
      <c r="K19" s="6">
        <f t="shared" si="1"/>
        <v>0</v>
      </c>
    </row>
    <row r="20" spans="1:12" s="2" customFormat="1" x14ac:dyDescent="0.25">
      <c r="A20" s="5" t="s">
        <v>29</v>
      </c>
      <c r="B20" s="5" t="s">
        <v>79</v>
      </c>
      <c r="C20" s="5" t="s">
        <v>80</v>
      </c>
      <c r="D20" s="6">
        <f>+D21</f>
        <v>1754400</v>
      </c>
      <c r="E20" s="6">
        <f>+E21</f>
        <v>225000</v>
      </c>
      <c r="F20" s="6">
        <f t="shared" si="0"/>
        <v>29030</v>
      </c>
      <c r="G20" s="6">
        <f t="shared" ref="G20:J21" si="3">+G21</f>
        <v>0</v>
      </c>
      <c r="H20" s="6">
        <f t="shared" si="3"/>
        <v>29030</v>
      </c>
      <c r="I20" s="6">
        <f t="shared" si="3"/>
        <v>29030</v>
      </c>
      <c r="J20" s="6">
        <f t="shared" si="3"/>
        <v>0</v>
      </c>
      <c r="K20" s="6">
        <f t="shared" si="1"/>
        <v>0</v>
      </c>
    </row>
    <row r="21" spans="1:12" s="2" customFormat="1" ht="54" x14ac:dyDescent="0.25">
      <c r="A21" s="5" t="s">
        <v>130</v>
      </c>
      <c r="B21" s="5" t="s">
        <v>81</v>
      </c>
      <c r="C21" s="5" t="s">
        <v>82</v>
      </c>
      <c r="D21" s="6">
        <f>+D22</f>
        <v>1754400</v>
      </c>
      <c r="E21" s="6">
        <f>+E22</f>
        <v>225000</v>
      </c>
      <c r="F21" s="6">
        <f t="shared" si="0"/>
        <v>29030</v>
      </c>
      <c r="G21" s="6">
        <f t="shared" si="3"/>
        <v>0</v>
      </c>
      <c r="H21" s="6">
        <f t="shared" si="3"/>
        <v>29030</v>
      </c>
      <c r="I21" s="6">
        <f t="shared" si="3"/>
        <v>29030</v>
      </c>
      <c r="J21" s="6">
        <f t="shared" si="3"/>
        <v>0</v>
      </c>
      <c r="K21" s="6">
        <f t="shared" si="1"/>
        <v>0</v>
      </c>
    </row>
    <row r="22" spans="1:12" s="2" customFormat="1" ht="54" x14ac:dyDescent="0.25">
      <c r="A22" s="5" t="s">
        <v>131</v>
      </c>
      <c r="B22" s="5" t="s">
        <v>83</v>
      </c>
      <c r="C22" s="5" t="s">
        <v>84</v>
      </c>
      <c r="D22" s="6">
        <v>1754400</v>
      </c>
      <c r="E22" s="6">
        <v>225000</v>
      </c>
      <c r="F22" s="6">
        <f t="shared" si="0"/>
        <v>29030</v>
      </c>
      <c r="G22" s="6">
        <v>0</v>
      </c>
      <c r="H22" s="6">
        <v>29030</v>
      </c>
      <c r="I22" s="6">
        <v>29030</v>
      </c>
      <c r="J22" s="6">
        <v>0</v>
      </c>
      <c r="K22" s="6">
        <f t="shared" si="1"/>
        <v>0</v>
      </c>
    </row>
    <row r="23" spans="1:12" s="2" customFormat="1" ht="64.5" x14ac:dyDescent="0.25">
      <c r="A23" s="5" t="s">
        <v>132</v>
      </c>
      <c r="B23" s="5" t="s">
        <v>85</v>
      </c>
      <c r="C23" s="5" t="s">
        <v>86</v>
      </c>
      <c r="D23" s="6">
        <f>+D24+D25</f>
        <v>847000</v>
      </c>
      <c r="E23" s="6">
        <f>+E24+E25</f>
        <v>816500</v>
      </c>
      <c r="F23" s="6">
        <f t="shared" si="0"/>
        <v>366500</v>
      </c>
      <c r="G23" s="6">
        <f>+G24+G25</f>
        <v>0</v>
      </c>
      <c r="H23" s="6">
        <f>+H24+H25</f>
        <v>366500</v>
      </c>
      <c r="I23" s="6">
        <f>+I24+I25</f>
        <v>366500</v>
      </c>
      <c r="J23" s="6">
        <f>+J24+J25</f>
        <v>0</v>
      </c>
      <c r="K23" s="6">
        <f t="shared" si="1"/>
        <v>0</v>
      </c>
    </row>
    <row r="24" spans="1:12" s="2" customFormat="1" ht="22.5" x14ac:dyDescent="0.25">
      <c r="A24" s="5" t="s">
        <v>133</v>
      </c>
      <c r="B24" s="5" t="s">
        <v>91</v>
      </c>
      <c r="C24" s="5" t="s">
        <v>92</v>
      </c>
      <c r="D24" s="6">
        <v>450000</v>
      </c>
      <c r="E24" s="6">
        <v>450000</v>
      </c>
      <c r="F24" s="6">
        <f t="shared" si="0"/>
        <v>0</v>
      </c>
      <c r="G24" s="6">
        <v>0</v>
      </c>
      <c r="H24" s="6">
        <v>0</v>
      </c>
      <c r="I24" s="6">
        <v>0</v>
      </c>
      <c r="J24" s="6">
        <v>0</v>
      </c>
      <c r="K24" s="6">
        <f t="shared" si="1"/>
        <v>0</v>
      </c>
    </row>
    <row r="25" spans="1:12" s="2" customFormat="1" ht="22.5" x14ac:dyDescent="0.25">
      <c r="A25" s="5" t="s">
        <v>134</v>
      </c>
      <c r="B25" s="5" t="s">
        <v>93</v>
      </c>
      <c r="C25" s="5" t="s">
        <v>94</v>
      </c>
      <c r="D25" s="6">
        <v>397000</v>
      </c>
      <c r="E25" s="6">
        <v>366500</v>
      </c>
      <c r="F25" s="6">
        <f t="shared" si="0"/>
        <v>366500</v>
      </c>
      <c r="G25" s="6">
        <v>0</v>
      </c>
      <c r="H25" s="6">
        <v>366500</v>
      </c>
      <c r="I25" s="6">
        <v>366500</v>
      </c>
      <c r="J25" s="6">
        <v>0</v>
      </c>
      <c r="K25" s="6">
        <f t="shared" si="1"/>
        <v>0</v>
      </c>
    </row>
    <row r="26" spans="1:12" s="2" customFormat="1" ht="43.5" x14ac:dyDescent="0.25">
      <c r="A26" s="5" t="s">
        <v>135</v>
      </c>
      <c r="B26" s="5" t="s">
        <v>97</v>
      </c>
      <c r="C26" s="5" t="s">
        <v>98</v>
      </c>
      <c r="D26" s="6">
        <f>+D27</f>
        <v>11470900</v>
      </c>
      <c r="E26" s="6">
        <f>+E27</f>
        <v>1470900</v>
      </c>
      <c r="F26" s="6">
        <f t="shared" si="0"/>
        <v>189814</v>
      </c>
      <c r="G26" s="6">
        <f>+G27</f>
        <v>0</v>
      </c>
      <c r="H26" s="6">
        <f>+H27</f>
        <v>189814</v>
      </c>
      <c r="I26" s="6">
        <f>+I27</f>
        <v>189814</v>
      </c>
      <c r="J26" s="6">
        <f>+J27</f>
        <v>0</v>
      </c>
      <c r="K26" s="6">
        <f t="shared" si="1"/>
        <v>0</v>
      </c>
    </row>
    <row r="27" spans="1:12" s="2" customFormat="1" ht="22.5" x14ac:dyDescent="0.25">
      <c r="A27" s="5" t="s">
        <v>136</v>
      </c>
      <c r="B27" s="5" t="s">
        <v>99</v>
      </c>
      <c r="C27" s="5" t="s">
        <v>100</v>
      </c>
      <c r="D27" s="6">
        <f>D28+D29</f>
        <v>11470900</v>
      </c>
      <c r="E27" s="6">
        <f>E28+E29</f>
        <v>1470900</v>
      </c>
      <c r="F27" s="6">
        <f t="shared" si="0"/>
        <v>189814</v>
      </c>
      <c r="G27" s="6">
        <f>G28+G29</f>
        <v>0</v>
      </c>
      <c r="H27" s="6">
        <f>H28+H29</f>
        <v>189814</v>
      </c>
      <c r="I27" s="6">
        <f>I28+I29</f>
        <v>189814</v>
      </c>
      <c r="J27" s="6">
        <f>J28+J29</f>
        <v>0</v>
      </c>
      <c r="K27" s="6">
        <f t="shared" si="1"/>
        <v>0</v>
      </c>
    </row>
    <row r="28" spans="1:12" s="2" customFormat="1" ht="22.5" x14ac:dyDescent="0.25">
      <c r="A28" s="5" t="s">
        <v>137</v>
      </c>
      <c r="B28" s="5" t="s">
        <v>101</v>
      </c>
      <c r="C28" s="5" t="s">
        <v>102</v>
      </c>
      <c r="D28" s="6">
        <v>11281000</v>
      </c>
      <c r="E28" s="6">
        <v>1281000</v>
      </c>
      <c r="F28" s="6">
        <f t="shared" si="0"/>
        <v>0</v>
      </c>
      <c r="G28" s="6">
        <v>0</v>
      </c>
      <c r="H28" s="6">
        <v>0</v>
      </c>
      <c r="I28" s="6">
        <v>0</v>
      </c>
      <c r="J28" s="6">
        <v>0</v>
      </c>
      <c r="K28" s="6">
        <f t="shared" si="1"/>
        <v>0</v>
      </c>
    </row>
    <row r="29" spans="1:12" s="2" customFormat="1" ht="22.5" x14ac:dyDescent="0.25">
      <c r="A29" s="5" t="s">
        <v>138</v>
      </c>
      <c r="B29" s="5" t="s">
        <v>103</v>
      </c>
      <c r="C29" s="5" t="s">
        <v>104</v>
      </c>
      <c r="D29" s="6">
        <v>189900</v>
      </c>
      <c r="E29" s="6">
        <v>189900</v>
      </c>
      <c r="F29" s="6">
        <f t="shared" si="0"/>
        <v>189814</v>
      </c>
      <c r="G29" s="6">
        <v>0</v>
      </c>
      <c r="H29" s="6">
        <v>189814</v>
      </c>
      <c r="I29" s="6">
        <v>189814</v>
      </c>
      <c r="J29" s="6">
        <v>0</v>
      </c>
      <c r="K29" s="6">
        <f t="shared" si="1"/>
        <v>0</v>
      </c>
    </row>
    <row r="30" spans="1:12" s="2" customFormat="1" x14ac:dyDescent="0.25">
      <c r="A30" s="3"/>
      <c r="B30" s="3"/>
      <c r="C30" s="3"/>
      <c r="D30" s="4"/>
      <c r="E30" s="4"/>
      <c r="F30" s="4"/>
      <c r="G30" s="4"/>
      <c r="H30" s="4"/>
      <c r="I30" s="4"/>
      <c r="J30" s="4"/>
      <c r="K30" s="4"/>
    </row>
    <row r="31" spans="1:12" x14ac:dyDescent="0.25">
      <c r="A31" s="8" t="s">
        <v>105</v>
      </c>
      <c r="B31" s="8"/>
      <c r="C31" s="8"/>
      <c r="D31" s="8"/>
      <c r="E31" s="8" t="s">
        <v>107</v>
      </c>
      <c r="F31" s="8"/>
      <c r="G31" s="8"/>
      <c r="H31" s="8"/>
      <c r="I31" s="8" t="s">
        <v>109</v>
      </c>
      <c r="J31" s="8"/>
      <c r="K31" s="8"/>
      <c r="L31" s="8"/>
    </row>
    <row r="32" spans="1:12" x14ac:dyDescent="0.25">
      <c r="A32" s="9" t="s">
        <v>106</v>
      </c>
      <c r="B32" s="9"/>
      <c r="C32" s="9"/>
      <c r="D32" s="9"/>
      <c r="E32" s="9" t="s">
        <v>108</v>
      </c>
      <c r="F32" s="9"/>
      <c r="G32" s="9"/>
      <c r="H32" s="9"/>
      <c r="I32" s="9"/>
      <c r="J32" s="9"/>
      <c r="K32" s="9"/>
      <c r="L32" s="9"/>
    </row>
    <row r="61" spans="1:20" x14ac:dyDescent="0.25">
      <c r="A61" s="7"/>
      <c r="B61" s="7"/>
      <c r="C61" s="7"/>
      <c r="D61" s="7"/>
      <c r="I61" s="7"/>
      <c r="J61" s="7"/>
      <c r="K61" s="7"/>
      <c r="L61" s="7"/>
      <c r="Q61" s="7"/>
      <c r="R61" s="7"/>
      <c r="S61" s="7"/>
      <c r="T61" s="7"/>
    </row>
  </sheetData>
  <mergeCells count="23">
    <mergeCell ref="I7:I10"/>
    <mergeCell ref="J7:J10"/>
    <mergeCell ref="K7:K10"/>
    <mergeCell ref="A1:K1"/>
    <mergeCell ref="A2:K2"/>
    <mergeCell ref="A3:K3"/>
    <mergeCell ref="A4:K4"/>
    <mergeCell ref="A5:K5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A31:D31"/>
    <mergeCell ref="A32:D32"/>
    <mergeCell ref="E31:H31"/>
    <mergeCell ref="E32:H32"/>
    <mergeCell ref="I31:L31"/>
    <mergeCell ref="I32:L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Iuliana.Florescu</dc:creator>
  <cp:lastModifiedBy>Iuliana.Florescu</cp:lastModifiedBy>
  <cp:lastPrinted>2026-07-27T11:55:11Z</cp:lastPrinted>
  <dcterms:created xsi:type="dcterms:W3CDTF">2026-07-27T10:03:43Z</dcterms:created>
  <dcterms:modified xsi:type="dcterms:W3CDTF">2026-07-27T11:55:13Z</dcterms:modified>
</cp:coreProperties>
</file>