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35" windowHeight="11760" activeTab="0"/>
  </bookViews>
  <sheets>
    <sheet name="Sheet1" sheetId="1" r:id="rId1"/>
    <sheet name="2015-2016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<sst xmlns="http://schemas.openxmlformats.org/spreadsheetml/2006/main" count="392" uniqueCount="324">
  <si>
    <t>Denumire  venit</t>
  </si>
  <si>
    <t>Imp pe venit</t>
  </si>
  <si>
    <t>Cote si sume defalcate</t>
  </si>
  <si>
    <t>Cote defalcate</t>
  </si>
  <si>
    <t>Sume defalcate</t>
  </si>
  <si>
    <t>Imp si taxe pe propriet</t>
  </si>
  <si>
    <t xml:space="preserve">Imp clad pf </t>
  </si>
  <si>
    <t xml:space="preserve">Imp clad pj </t>
  </si>
  <si>
    <t>Imp teren pf</t>
  </si>
  <si>
    <t>Imp teren pj</t>
  </si>
  <si>
    <t xml:space="preserve">Taxa judiciara </t>
  </si>
  <si>
    <t>Alte it (tx teren )</t>
  </si>
  <si>
    <t>Sume defalc din TVA</t>
  </si>
  <si>
    <t>TVA chelt desc</t>
  </si>
  <si>
    <t>TVA echil</t>
  </si>
  <si>
    <t>Imp spectacol</t>
  </si>
  <si>
    <t>Taxa pe utiliz bunurilor</t>
  </si>
  <si>
    <t>Taxa auto pf</t>
  </si>
  <si>
    <t>Taxa auto pj</t>
  </si>
  <si>
    <t>Taxa AC</t>
  </si>
  <si>
    <t>Alte it (tx firma )</t>
  </si>
  <si>
    <t>Alte IT</t>
  </si>
  <si>
    <t>Taxe postale</t>
  </si>
  <si>
    <t>Ven din proprietate</t>
  </si>
  <si>
    <t>Concesiuni</t>
  </si>
  <si>
    <t>Ven din prest servicii</t>
  </si>
  <si>
    <t>Ven prest serv</t>
  </si>
  <si>
    <t>Alte ven din prest serv</t>
  </si>
  <si>
    <t>Ven din taxe</t>
  </si>
  <si>
    <t>Taxa timbru</t>
  </si>
  <si>
    <t>Alte taxe</t>
  </si>
  <si>
    <t>Amenzi</t>
  </si>
  <si>
    <t>Taxe speciale</t>
  </si>
  <si>
    <t>Alte it</t>
  </si>
  <si>
    <t>Donatii</t>
  </si>
  <si>
    <t>Varsam dezvolt</t>
  </si>
  <si>
    <t>Varsam din funct</t>
  </si>
  <si>
    <t>Ven din valorific</t>
  </si>
  <si>
    <t>Valorific bunuri</t>
  </si>
  <si>
    <t>Vanzare locuinte</t>
  </si>
  <si>
    <t>Vanzare bunuri</t>
  </si>
  <si>
    <t xml:space="preserve">Inc din ramb imprum </t>
  </si>
  <si>
    <t>Subventii bug de stat</t>
  </si>
  <si>
    <t>Subv.alim apa</t>
  </si>
  <si>
    <t>Subv.spital</t>
  </si>
  <si>
    <t>Subv.ajutor lemne</t>
  </si>
  <si>
    <t>Subv.trusou</t>
  </si>
  <si>
    <t>Subv. Ob. Turistice</t>
  </si>
  <si>
    <t>Subv alte bug</t>
  </si>
  <si>
    <t>Subv.CJ</t>
  </si>
  <si>
    <t>Prefinantari</t>
  </si>
  <si>
    <t>Fd european dezv regionala</t>
  </si>
  <si>
    <t>TOTAL</t>
  </si>
  <si>
    <t>Judetul Suceava</t>
  </si>
  <si>
    <t xml:space="preserve"> </t>
  </si>
  <si>
    <t>Sume din  exc bug loc fin ch dezv</t>
  </si>
  <si>
    <t>TVA dezv infrastructurii</t>
  </si>
  <si>
    <t>Subv.urbanism</t>
  </si>
  <si>
    <t>CONT</t>
  </si>
  <si>
    <t>%</t>
  </si>
  <si>
    <t xml:space="preserve">            SITUATIA  INCASARI PE TIPURI DE VENIT</t>
  </si>
  <si>
    <t>Venituri proprii</t>
  </si>
  <si>
    <t>Sume din TVA</t>
  </si>
  <si>
    <t>Excedent din ani precedenti</t>
  </si>
  <si>
    <t>Subventii</t>
  </si>
  <si>
    <t xml:space="preserve"> %</t>
  </si>
  <si>
    <t>Subv.FEN</t>
  </si>
  <si>
    <t>Subv.programe</t>
  </si>
  <si>
    <t>INCASARI trim1+2 2015</t>
  </si>
  <si>
    <t>Sume din finant. an precedent sd</t>
  </si>
  <si>
    <t>Sume din finant. an precedent sf</t>
  </si>
  <si>
    <t>Fd european de vecinatate</t>
  </si>
  <si>
    <t>INCASARI trim1+2 2016</t>
  </si>
  <si>
    <t xml:space="preserve">    SITUATIA INCASARILOR FATA DE TRIM II 2015</t>
  </si>
  <si>
    <t xml:space="preserve">      Primar,</t>
  </si>
  <si>
    <t xml:space="preserve"> Negură Mihăiţă</t>
  </si>
  <si>
    <t>Director executiv,</t>
  </si>
  <si>
    <t>Municipiul Campulung Moldovenesc</t>
  </si>
  <si>
    <t xml:space="preserve"> Florescu Iuliana</t>
  </si>
  <si>
    <t>VIZA CFP</t>
  </si>
  <si>
    <t>Președinte de ședință,</t>
  </si>
  <si>
    <t>Cod indicator</t>
  </si>
  <si>
    <t>Denumirea indicatorilor</t>
  </si>
  <si>
    <t xml:space="preserve">Incasari realizate                                                                                  </t>
  </si>
  <si>
    <t xml:space="preserve">000102        </t>
  </si>
  <si>
    <t>TOTAL VENITURI</t>
  </si>
  <si>
    <t>000202</t>
  </si>
  <si>
    <t>Venituri curente</t>
  </si>
  <si>
    <t>000302</t>
  </si>
  <si>
    <t>Venituri fiscale</t>
  </si>
  <si>
    <t>000402</t>
  </si>
  <si>
    <t>Impoz.venit,profit, capital</t>
  </si>
  <si>
    <t>030002</t>
  </si>
  <si>
    <t>A1.2 Impozit pe venit</t>
  </si>
  <si>
    <t xml:space="preserve">0302          </t>
  </si>
  <si>
    <t>Imp. pe venit</t>
  </si>
  <si>
    <t xml:space="preserve">030218        </t>
  </si>
  <si>
    <t>Imp.venit.transf.prop.imob.</t>
  </si>
  <si>
    <t xml:space="preserve">0402          </t>
  </si>
  <si>
    <t>Cote si sume def.din imp. pe v</t>
  </si>
  <si>
    <t xml:space="preserve">040201        </t>
  </si>
  <si>
    <t>Cote defal.din imp.pe venit</t>
  </si>
  <si>
    <t>070002</t>
  </si>
  <si>
    <t>A3. Impoz.si taxe</t>
  </si>
  <si>
    <t xml:space="preserve">0702          </t>
  </si>
  <si>
    <t>IMP.SI TAXE PE PROPRIETATE</t>
  </si>
  <si>
    <t xml:space="preserve">070201        </t>
  </si>
  <si>
    <t>Impozit,taxa pe cladiri</t>
  </si>
  <si>
    <t xml:space="preserve">07020101      </t>
  </si>
  <si>
    <t>Imp. cladiri pers. fizice</t>
  </si>
  <si>
    <t xml:space="preserve">07020102      </t>
  </si>
  <si>
    <t>Imp. cladiri pers. juridice</t>
  </si>
  <si>
    <t xml:space="preserve">070202        </t>
  </si>
  <si>
    <t>Impozit pe terenuri</t>
  </si>
  <si>
    <t xml:space="preserve">07020201      </t>
  </si>
  <si>
    <t>Imp. teren pers. fiz.</t>
  </si>
  <si>
    <t xml:space="preserve">07020202      </t>
  </si>
  <si>
    <t>Imp. teren pers. jur.</t>
  </si>
  <si>
    <t xml:space="preserve">070203        </t>
  </si>
  <si>
    <t>Taxe jud.de timbru</t>
  </si>
  <si>
    <t xml:space="preserve">070250        </t>
  </si>
  <si>
    <t>Alte imp.si taxe pe proprietat</t>
  </si>
  <si>
    <t>100002</t>
  </si>
  <si>
    <t>A4. Impoz.taxe pe bunuri</t>
  </si>
  <si>
    <t xml:space="preserve">1102          </t>
  </si>
  <si>
    <t>Sume defalcate din TVA</t>
  </si>
  <si>
    <t xml:space="preserve">110202        </t>
  </si>
  <si>
    <t>Sume defalcate din taxa</t>
  </si>
  <si>
    <t xml:space="preserve">110206        </t>
  </si>
  <si>
    <t>Sume defalcate din taxa pe val</t>
  </si>
  <si>
    <t xml:space="preserve">1502          </t>
  </si>
  <si>
    <t>TAXE PE SERV.SPECIFICE</t>
  </si>
  <si>
    <t xml:space="preserve">150201        </t>
  </si>
  <si>
    <t>Impozit pe spectacole</t>
  </si>
  <si>
    <t xml:space="preserve">1602          </t>
  </si>
  <si>
    <t>TAXE PE UTILIZ.BUNURILOR</t>
  </si>
  <si>
    <t xml:space="preserve">160202        </t>
  </si>
  <si>
    <t>Impoz. mijl.de transp.</t>
  </si>
  <si>
    <t xml:space="preserve">16020201      </t>
  </si>
  <si>
    <t>Impoz.pe mij.de transp</t>
  </si>
  <si>
    <t xml:space="preserve">16020202      </t>
  </si>
  <si>
    <t>Impoz. mij.transp.pers.jurdid.</t>
  </si>
  <si>
    <t xml:space="preserve">160203        </t>
  </si>
  <si>
    <t>Taxe si tarife pt.elib.de lic.</t>
  </si>
  <si>
    <t xml:space="preserve">160250        </t>
  </si>
  <si>
    <t>Alte taxe pe utiliz.bunurilor</t>
  </si>
  <si>
    <t>180002</t>
  </si>
  <si>
    <t>A6. Alte impoz.si taxe fisc.</t>
  </si>
  <si>
    <t xml:space="preserve">1802          </t>
  </si>
  <si>
    <t>ALTE IMPOZITE SI TAXE</t>
  </si>
  <si>
    <t xml:space="preserve">180250        </t>
  </si>
  <si>
    <t>Alte impozite si taxe</t>
  </si>
  <si>
    <t>290002</t>
  </si>
  <si>
    <t>C. Venituri nefiscale</t>
  </si>
  <si>
    <t>300002</t>
  </si>
  <si>
    <t>C1. Ven. din proprietate</t>
  </si>
  <si>
    <t xml:space="preserve">3002          </t>
  </si>
  <si>
    <t>VENITURI DIN PROPRIETATE</t>
  </si>
  <si>
    <t xml:space="preserve">300205        </t>
  </si>
  <si>
    <t>Venituri din concesiuni</t>
  </si>
  <si>
    <t xml:space="preserve">30020530      </t>
  </si>
  <si>
    <t>Alte ven.din concesiuni</t>
  </si>
  <si>
    <t>330002</t>
  </si>
  <si>
    <t>C2. Vanzari bunuri servicii</t>
  </si>
  <si>
    <t xml:space="preserve">3302          </t>
  </si>
  <si>
    <t>VENIT.DIN PRESTARI DE SERVICII</t>
  </si>
  <si>
    <t xml:space="preserve">330208        </t>
  </si>
  <si>
    <t>Venit.din prestari de servicii</t>
  </si>
  <si>
    <t xml:space="preserve">330250        </t>
  </si>
  <si>
    <t>Alte venit.din prestari de ser</t>
  </si>
  <si>
    <t xml:space="preserve">3402          </t>
  </si>
  <si>
    <t>VENIT.DIN TAXE ADMIN.,ELIBERAR</t>
  </si>
  <si>
    <t xml:space="preserve">340202        </t>
  </si>
  <si>
    <t>Taxe extrajudiciare de timbru</t>
  </si>
  <si>
    <t xml:space="preserve">3502          </t>
  </si>
  <si>
    <t>AMENZI,PENALITATI SI CONFISCAR</t>
  </si>
  <si>
    <t xml:space="preserve">350201        </t>
  </si>
  <si>
    <t>Venit.din amenzi si alte sanct</t>
  </si>
  <si>
    <t xml:space="preserve">35020102      </t>
  </si>
  <si>
    <t>Ven.din amenzi si sanctiuni</t>
  </si>
  <si>
    <t xml:space="preserve">3602          </t>
  </si>
  <si>
    <t>DIVERSE VENITURI</t>
  </si>
  <si>
    <t xml:space="preserve">360206        </t>
  </si>
  <si>
    <t xml:space="preserve">360250        </t>
  </si>
  <si>
    <t>Alte venituri</t>
  </si>
  <si>
    <t xml:space="preserve">370203        </t>
  </si>
  <si>
    <t>Vars.din functz pt. dezv.</t>
  </si>
  <si>
    <t xml:space="preserve">370204        </t>
  </si>
  <si>
    <t>Vars.din sect. functionare</t>
  </si>
  <si>
    <t>390002</t>
  </si>
  <si>
    <t>II. Venituri din capital</t>
  </si>
  <si>
    <t xml:space="preserve">3902          </t>
  </si>
  <si>
    <t>VENIT.DIN VALORIF.UNOR BUNURI</t>
  </si>
  <si>
    <t xml:space="preserve">390201        </t>
  </si>
  <si>
    <t>Venit.din valorif.unor bunuri</t>
  </si>
  <si>
    <t xml:space="preserve">390207        </t>
  </si>
  <si>
    <t>Venit.din vanz.unor bunuri</t>
  </si>
  <si>
    <t>410002</t>
  </si>
  <si>
    <t>IV. Subventii</t>
  </si>
  <si>
    <t>420002</t>
  </si>
  <si>
    <t>Subv.de la alte nivele</t>
  </si>
  <si>
    <t xml:space="preserve">4202          </t>
  </si>
  <si>
    <t>SUBV.DE LA BUGETUL DE STAT</t>
  </si>
  <si>
    <t xml:space="preserve">420234        </t>
  </si>
  <si>
    <t>subv. ajut. incalz.lemne</t>
  </si>
  <si>
    <t xml:space="preserve">420265        </t>
  </si>
  <si>
    <t>Fin.Prg.Nat.Dezvoltare locala</t>
  </si>
  <si>
    <t xml:space="preserve">420269        </t>
  </si>
  <si>
    <t>Subv.de la bs fen 2014-2020</t>
  </si>
  <si>
    <t xml:space="preserve">4802          </t>
  </si>
  <si>
    <t>Sume de la UE cadru 2014-2020</t>
  </si>
  <si>
    <t xml:space="preserve">480201        </t>
  </si>
  <si>
    <t>FEDR</t>
  </si>
  <si>
    <t xml:space="preserve">48020101      </t>
  </si>
  <si>
    <t>Sume primite pl.ef.an crt</t>
  </si>
  <si>
    <t>Secretarul general al municipiului,</t>
  </si>
  <si>
    <t>Anexa nr. 1 la HCL nr___/2019</t>
  </si>
  <si>
    <t xml:space="preserve"> Contul de executie  al bugetului local -venituri pe trimestrul III 2019</t>
  </si>
  <si>
    <t xml:space="preserve">Prevederi initiale                                                                                  </t>
  </si>
  <si>
    <t>Incasari/Prevederi bugetare</t>
  </si>
  <si>
    <t>50,519,023</t>
  </si>
  <si>
    <t>31,885,746</t>
  </si>
  <si>
    <t>41,222,785</t>
  </si>
  <si>
    <t>30,281,500</t>
  </si>
  <si>
    <t>32,034,500</t>
  </si>
  <si>
    <t>26,055,945</t>
  </si>
  <si>
    <t>10,765,000</t>
  </si>
  <si>
    <t>7,192,511</t>
  </si>
  <si>
    <t>27,000</t>
  </si>
  <si>
    <t>35,265</t>
  </si>
  <si>
    <t>10,738,000</t>
  </si>
  <si>
    <t>7,157,246</t>
  </si>
  <si>
    <t>8,238,000</t>
  </si>
  <si>
    <t>5,822,659</t>
  </si>
  <si>
    <t xml:space="preserve">040204        </t>
  </si>
  <si>
    <t>Sume alocate de cons.judetean</t>
  </si>
  <si>
    <t>2,500,000</t>
  </si>
  <si>
    <t>1,334,587</t>
  </si>
  <si>
    <t>4,071,000</t>
  </si>
  <si>
    <t>3,660,303</t>
  </si>
  <si>
    <t>2,449,000</t>
  </si>
  <si>
    <t>2,302,721</t>
  </si>
  <si>
    <t>903,000</t>
  </si>
  <si>
    <t>868,315</t>
  </si>
  <si>
    <t>1,546,000</t>
  </si>
  <si>
    <t>1,434,406</t>
  </si>
  <si>
    <t>1,177,000</t>
  </si>
  <si>
    <t>1,007,216</t>
  </si>
  <si>
    <t>955,000</t>
  </si>
  <si>
    <t>861,682</t>
  </si>
  <si>
    <t>222,000</t>
  </si>
  <si>
    <t>145,222</t>
  </si>
  <si>
    <t xml:space="preserve">07020203      </t>
  </si>
  <si>
    <t>imp. teren. extravil.</t>
  </si>
  <si>
    <t>0</t>
  </si>
  <si>
    <t>312</t>
  </si>
  <si>
    <t>284,000</t>
  </si>
  <si>
    <t>205,351</t>
  </si>
  <si>
    <t>161,000</t>
  </si>
  <si>
    <t>145,015</t>
  </si>
  <si>
    <t>17,196,500</t>
  </si>
  <si>
    <t>15,203,106</t>
  </si>
  <si>
    <t>15,890,500</t>
  </si>
  <si>
    <t>13,977,838</t>
  </si>
  <si>
    <t>2,138,500</t>
  </si>
  <si>
    <t>1,377,838</t>
  </si>
  <si>
    <t>13,752,000</t>
  </si>
  <si>
    <t>12,600,000</t>
  </si>
  <si>
    <t>1,000</t>
  </si>
  <si>
    <t>542</t>
  </si>
  <si>
    <t>1,305,000</t>
  </si>
  <si>
    <t>1,224,726</t>
  </si>
  <si>
    <t>962,000</t>
  </si>
  <si>
    <t>921,255</t>
  </si>
  <si>
    <t>695,000</t>
  </si>
  <si>
    <t>687,437</t>
  </si>
  <si>
    <t>267,000</t>
  </si>
  <si>
    <t>233,818</t>
  </si>
  <si>
    <t>293,000</t>
  </si>
  <si>
    <t>258,649</t>
  </si>
  <si>
    <t>50,000</t>
  </si>
  <si>
    <t>44,822</t>
  </si>
  <si>
    <t>2,000</t>
  </si>
  <si>
    <t>25</t>
  </si>
  <si>
    <t>9,188,285</t>
  </si>
  <si>
    <t>4,225,555</t>
  </si>
  <si>
    <t>2,951,500</t>
  </si>
  <si>
    <t>1,627,940</t>
  </si>
  <si>
    <t>6,236,785</t>
  </si>
  <si>
    <t>2,597,615</t>
  </si>
  <si>
    <t>5,420,785</t>
  </si>
  <si>
    <t>2,100,107</t>
  </si>
  <si>
    <t>2,070,000</t>
  </si>
  <si>
    <t>784,110</t>
  </si>
  <si>
    <t>3,350,785</t>
  </si>
  <si>
    <t>1,315,997</t>
  </si>
  <si>
    <t>2,264</t>
  </si>
  <si>
    <t>702,000</t>
  </si>
  <si>
    <t>439,369</t>
  </si>
  <si>
    <t>112,000</t>
  </si>
  <si>
    <t>55,875</t>
  </si>
  <si>
    <t>10,000</t>
  </si>
  <si>
    <t>7,485</t>
  </si>
  <si>
    <t>102,000</t>
  </si>
  <si>
    <t>48,390</t>
  </si>
  <si>
    <t xml:space="preserve">3702          </t>
  </si>
  <si>
    <t>TRANSF.VOLUNT.,ALTELE DECAT</t>
  </si>
  <si>
    <t>-4,641,260</t>
  </si>
  <si>
    <t>-841,985</t>
  </si>
  <si>
    <t>4,641,260</t>
  </si>
  <si>
    <t>841,985</t>
  </si>
  <si>
    <t>13,410</t>
  </si>
  <si>
    <t>18,907</t>
  </si>
  <si>
    <t>4,087</t>
  </si>
  <si>
    <t>6,500</t>
  </si>
  <si>
    <t>9,323</t>
  </si>
  <si>
    <t>12,407</t>
  </si>
  <si>
    <t>4,602,987</t>
  </si>
  <si>
    <t>1,585,339</t>
  </si>
  <si>
    <t>1,348</t>
  </si>
  <si>
    <t>3,885,898</t>
  </si>
  <si>
    <t>1,583,991</t>
  </si>
  <si>
    <t>715,741</t>
  </si>
  <si>
    <t>4,679,841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</si>
</sst>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27" fillId="33" borderId="11" xfId="0" applyNumberFormat="1" applyFont="1" applyFill="1" applyBorder="1" applyAlignment="1">
      <alignment horizontal="right" vertical="top" wrapText="1"/>
    </xf>
    <xf numFmtId="2" fontId="4" fillId="33" borderId="11" xfId="0" applyNumberFormat="1" applyFont="1" applyFill="1" applyBorder="1" applyAlignment="1">
      <alignment horizontal="righ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right" vertical="top" wrapText="1"/>
    </xf>
    <xf numFmtId="0" fontId="27" fillId="33" borderId="11" xfId="0" applyFont="1" applyFill="1" applyBorder="1" applyAlignment="1">
      <alignment horizontal="left" vertical="top" wrapText="1"/>
    </xf>
    <xf numFmtId="0" fontId="27" fillId="33" borderId="11" xfId="0" applyFont="1" applyFill="1" applyBorder="1" applyAlignment="1">
      <alignment horizontal="right" vertical="top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40">
      <selection activeCell="I73" sqref="I73"/>
    </sheetView>
  </sheetViews>
  <sheetFormatPr defaultColWidth="9.140625" defaultRowHeight="12.75"/>
  <cols>
    <col min="1" max="1" width="12.421875" style="0" bestFit="1" customWidth="1"/>
    <col min="2" max="2" width="27.8515625" style="0" customWidth="1"/>
    <col min="3" max="3" width="14.57421875" style="0" customWidth="1"/>
    <col min="4" max="4" width="15.421875" style="0" customWidth="1"/>
    <col min="5" max="5" width="11.8515625" style="0" customWidth="1"/>
    <col min="6" max="6" width="11.57421875" style="0" bestFit="1" customWidth="1"/>
    <col min="7" max="7" width="11.7109375" style="0" customWidth="1"/>
    <col min="8" max="8" width="14.421875" style="0" customWidth="1"/>
  </cols>
  <sheetData>
    <row r="1" spans="1:6" ht="12.75">
      <c r="A1" s="26" t="s">
        <v>53</v>
      </c>
      <c r="B1" s="26"/>
      <c r="C1" s="26" t="s">
        <v>216</v>
      </c>
      <c r="D1" s="26"/>
      <c r="E1" s="26"/>
      <c r="F1" s="26"/>
    </row>
    <row r="2" spans="1:6" ht="12.75">
      <c r="A2" s="26" t="s">
        <v>77</v>
      </c>
      <c r="B2" s="26"/>
      <c r="C2" s="26"/>
      <c r="D2" s="26"/>
      <c r="E2" s="26"/>
      <c r="F2" s="26"/>
    </row>
    <row r="3" spans="1:6" ht="12.75">
      <c r="A3" s="26"/>
      <c r="B3" s="26"/>
      <c r="C3" s="26"/>
      <c r="D3" s="26"/>
      <c r="E3" s="26"/>
      <c r="F3" s="26"/>
    </row>
    <row r="4" spans="1:6" ht="12.75">
      <c r="A4" s="26"/>
      <c r="B4" s="26"/>
      <c r="C4" s="26"/>
      <c r="D4" s="26"/>
      <c r="E4" s="26"/>
      <c r="F4" s="26"/>
    </row>
    <row r="5" spans="1:6" ht="15.75">
      <c r="A5" s="26"/>
      <c r="B5" s="29" t="s">
        <v>217</v>
      </c>
      <c r="C5" s="27"/>
      <c r="D5" s="27"/>
      <c r="E5" s="26"/>
      <c r="F5" s="26"/>
    </row>
    <row r="6" spans="1:6" ht="12.75">
      <c r="A6" s="26"/>
      <c r="B6" s="26"/>
      <c r="C6" s="26"/>
      <c r="D6" s="26"/>
      <c r="E6" s="26"/>
      <c r="F6" s="26"/>
    </row>
    <row r="7" spans="1:6" ht="12.75">
      <c r="A7" s="26"/>
      <c r="B7" s="26"/>
      <c r="C7" s="28"/>
      <c r="D7" s="28"/>
      <c r="E7" s="26"/>
      <c r="F7" s="26"/>
    </row>
    <row r="8" spans="1:6" ht="21">
      <c r="A8" s="32" t="s">
        <v>81</v>
      </c>
      <c r="B8" s="32" t="s">
        <v>82</v>
      </c>
      <c r="C8" s="32" t="s">
        <v>218</v>
      </c>
      <c r="D8" s="32" t="s">
        <v>83</v>
      </c>
      <c r="E8" s="32" t="s">
        <v>219</v>
      </c>
      <c r="F8" s="26"/>
    </row>
    <row r="9" spans="1:5" ht="12.75">
      <c r="A9" s="35" t="s">
        <v>84</v>
      </c>
      <c r="B9" s="35" t="s">
        <v>85</v>
      </c>
      <c r="C9" s="36" t="s">
        <v>220</v>
      </c>
      <c r="D9" s="36" t="s">
        <v>221</v>
      </c>
      <c r="E9" s="30">
        <f>D9/C9*100</f>
        <v>63.116315610458265</v>
      </c>
    </row>
    <row r="10" spans="1:5" ht="12.75">
      <c r="A10" s="33" t="s">
        <v>86</v>
      </c>
      <c r="B10" s="33" t="s">
        <v>87</v>
      </c>
      <c r="C10" s="34" t="s">
        <v>222</v>
      </c>
      <c r="D10" s="34" t="s">
        <v>223</v>
      </c>
      <c r="E10" s="31">
        <f aca="true" t="shared" si="0" ref="E10:E73">D10/C10*100</f>
        <v>73.45816154827966</v>
      </c>
    </row>
    <row r="11" spans="1:5" ht="12.75">
      <c r="A11" s="33" t="s">
        <v>88</v>
      </c>
      <c r="B11" s="33" t="s">
        <v>89</v>
      </c>
      <c r="C11" s="34" t="s">
        <v>224</v>
      </c>
      <c r="D11" s="34" t="s">
        <v>225</v>
      </c>
      <c r="E11" s="31">
        <f t="shared" si="0"/>
        <v>81.33713652468433</v>
      </c>
    </row>
    <row r="12" spans="1:5" ht="12.75">
      <c r="A12" s="33" t="s">
        <v>90</v>
      </c>
      <c r="B12" s="33" t="s">
        <v>91</v>
      </c>
      <c r="C12" s="34" t="s">
        <v>226</v>
      </c>
      <c r="D12" s="34" t="s">
        <v>227</v>
      </c>
      <c r="E12" s="31">
        <f t="shared" si="0"/>
        <v>66.81385044124477</v>
      </c>
    </row>
    <row r="13" spans="1:5" ht="12.75">
      <c r="A13" s="33" t="s">
        <v>92</v>
      </c>
      <c r="B13" s="33" t="s">
        <v>93</v>
      </c>
      <c r="C13" s="34" t="s">
        <v>226</v>
      </c>
      <c r="D13" s="34" t="s">
        <v>227</v>
      </c>
      <c r="E13" s="31">
        <f t="shared" si="0"/>
        <v>66.81385044124477</v>
      </c>
    </row>
    <row r="14" spans="1:5" ht="12.75">
      <c r="A14" s="35" t="s">
        <v>94</v>
      </c>
      <c r="B14" s="35" t="s">
        <v>95</v>
      </c>
      <c r="C14" s="36" t="s">
        <v>228</v>
      </c>
      <c r="D14" s="36" t="s">
        <v>229</v>
      </c>
      <c r="E14" s="30">
        <f t="shared" si="0"/>
        <v>130.6111111111111</v>
      </c>
    </row>
    <row r="15" spans="1:5" ht="12.75">
      <c r="A15" s="33" t="s">
        <v>96</v>
      </c>
      <c r="B15" s="33" t="s">
        <v>97</v>
      </c>
      <c r="C15" s="34" t="s">
        <v>228</v>
      </c>
      <c r="D15" s="34" t="s">
        <v>229</v>
      </c>
      <c r="E15" s="31">
        <f t="shared" si="0"/>
        <v>130.6111111111111</v>
      </c>
    </row>
    <row r="16" spans="1:5" ht="12.75">
      <c r="A16" s="35" t="s">
        <v>98</v>
      </c>
      <c r="B16" s="35" t="s">
        <v>99</v>
      </c>
      <c r="C16" s="36" t="s">
        <v>230</v>
      </c>
      <c r="D16" s="36" t="s">
        <v>231</v>
      </c>
      <c r="E16" s="30">
        <f t="shared" si="0"/>
        <v>66.65343639411437</v>
      </c>
    </row>
    <row r="17" spans="1:5" ht="12.75">
      <c r="A17" s="33" t="s">
        <v>100</v>
      </c>
      <c r="B17" s="33" t="s">
        <v>101</v>
      </c>
      <c r="C17" s="34" t="s">
        <v>232</v>
      </c>
      <c r="D17" s="34" t="s">
        <v>233</v>
      </c>
      <c r="E17" s="31">
        <f t="shared" si="0"/>
        <v>70.6804928380675</v>
      </c>
    </row>
    <row r="18" spans="1:5" ht="12.75">
      <c r="A18" s="33" t="s">
        <v>234</v>
      </c>
      <c r="B18" s="33" t="s">
        <v>235</v>
      </c>
      <c r="C18" s="34" t="s">
        <v>236</v>
      </c>
      <c r="D18" s="34" t="s">
        <v>237</v>
      </c>
      <c r="E18" s="31">
        <f t="shared" si="0"/>
        <v>53.383480000000006</v>
      </c>
    </row>
    <row r="19" spans="1:5" ht="12.75">
      <c r="A19" s="33" t="s">
        <v>102</v>
      </c>
      <c r="B19" s="33" t="s">
        <v>103</v>
      </c>
      <c r="C19" s="34" t="s">
        <v>238</v>
      </c>
      <c r="D19" s="34" t="s">
        <v>239</v>
      </c>
      <c r="E19" s="31">
        <f t="shared" si="0"/>
        <v>89.91164333087693</v>
      </c>
    </row>
    <row r="20" spans="1:5" ht="12.75">
      <c r="A20" s="35" t="s">
        <v>104</v>
      </c>
      <c r="B20" s="35" t="s">
        <v>105</v>
      </c>
      <c r="C20" s="36" t="s">
        <v>238</v>
      </c>
      <c r="D20" s="36" t="s">
        <v>239</v>
      </c>
      <c r="E20" s="30">
        <f t="shared" si="0"/>
        <v>89.91164333087693</v>
      </c>
    </row>
    <row r="21" spans="1:5" ht="12.75">
      <c r="A21" s="33" t="s">
        <v>106</v>
      </c>
      <c r="B21" s="33" t="s">
        <v>107</v>
      </c>
      <c r="C21" s="34" t="s">
        <v>240</v>
      </c>
      <c r="D21" s="34" t="s">
        <v>241</v>
      </c>
      <c r="E21" s="31">
        <f t="shared" si="0"/>
        <v>94.0269906084116</v>
      </c>
    </row>
    <row r="22" spans="1:5" ht="12.75">
      <c r="A22" s="33" t="s">
        <v>108</v>
      </c>
      <c r="B22" s="33" t="s">
        <v>109</v>
      </c>
      <c r="C22" s="34" t="s">
        <v>242</v>
      </c>
      <c r="D22" s="34" t="s">
        <v>243</v>
      </c>
      <c r="E22" s="31">
        <f t="shared" si="0"/>
        <v>96.15891472868216</v>
      </c>
    </row>
    <row r="23" spans="1:5" ht="12.75">
      <c r="A23" s="33" t="s">
        <v>110</v>
      </c>
      <c r="B23" s="33" t="s">
        <v>111</v>
      </c>
      <c r="C23" s="34" t="s">
        <v>244</v>
      </c>
      <c r="D23" s="34" t="s">
        <v>245</v>
      </c>
      <c r="E23" s="31">
        <f t="shared" si="0"/>
        <v>92.7817593790427</v>
      </c>
    </row>
    <row r="24" spans="1:8" ht="12.75">
      <c r="A24" s="33" t="s">
        <v>112</v>
      </c>
      <c r="B24" s="33" t="s">
        <v>113</v>
      </c>
      <c r="C24" s="34" t="s">
        <v>246</v>
      </c>
      <c r="D24" s="34" t="s">
        <v>247</v>
      </c>
      <c r="E24" s="31">
        <f t="shared" si="0"/>
        <v>85.5748513169074</v>
      </c>
      <c r="H24" s="37"/>
    </row>
    <row r="25" spans="1:5" ht="12.75">
      <c r="A25" s="33" t="s">
        <v>114</v>
      </c>
      <c r="B25" s="33" t="s">
        <v>115</v>
      </c>
      <c r="C25" s="34" t="s">
        <v>248</v>
      </c>
      <c r="D25" s="34" t="s">
        <v>249</v>
      </c>
      <c r="E25" s="31">
        <f t="shared" si="0"/>
        <v>90.22848167539267</v>
      </c>
    </row>
    <row r="26" spans="1:5" ht="12.75">
      <c r="A26" s="33" t="s">
        <v>116</v>
      </c>
      <c r="B26" s="33" t="s">
        <v>117</v>
      </c>
      <c r="C26" s="34" t="s">
        <v>250</v>
      </c>
      <c r="D26" s="34" t="s">
        <v>251</v>
      </c>
      <c r="E26" s="31">
        <f t="shared" si="0"/>
        <v>65.41531531531531</v>
      </c>
    </row>
    <row r="27" spans="1:5" ht="12.75">
      <c r="A27" s="33" t="s">
        <v>252</v>
      </c>
      <c r="B27" s="33" t="s">
        <v>253</v>
      </c>
      <c r="C27" s="34" t="s">
        <v>254</v>
      </c>
      <c r="D27" s="34" t="s">
        <v>255</v>
      </c>
      <c r="E27" s="31"/>
    </row>
    <row r="28" spans="1:5" ht="12.75">
      <c r="A28" s="33" t="s">
        <v>118</v>
      </c>
      <c r="B28" s="33" t="s">
        <v>119</v>
      </c>
      <c r="C28" s="34" t="s">
        <v>256</v>
      </c>
      <c r="D28" s="34" t="s">
        <v>257</v>
      </c>
      <c r="E28" s="31">
        <f t="shared" si="0"/>
        <v>72.30669014084508</v>
      </c>
    </row>
    <row r="29" spans="1:5" ht="12.75">
      <c r="A29" s="33" t="s">
        <v>120</v>
      </c>
      <c r="B29" s="33" t="s">
        <v>121</v>
      </c>
      <c r="C29" s="34" t="s">
        <v>258</v>
      </c>
      <c r="D29" s="34" t="s">
        <v>259</v>
      </c>
      <c r="E29" s="31">
        <f t="shared" si="0"/>
        <v>90.07142857142857</v>
      </c>
    </row>
    <row r="30" spans="1:5" ht="12.75">
      <c r="A30" s="33" t="s">
        <v>122</v>
      </c>
      <c r="B30" s="33" t="s">
        <v>123</v>
      </c>
      <c r="C30" s="34" t="s">
        <v>260</v>
      </c>
      <c r="D30" s="34" t="s">
        <v>261</v>
      </c>
      <c r="E30" s="31">
        <f t="shared" si="0"/>
        <v>88.40814119152152</v>
      </c>
    </row>
    <row r="31" spans="1:5" ht="12.75">
      <c r="A31" s="35" t="s">
        <v>124</v>
      </c>
      <c r="B31" s="35" t="s">
        <v>125</v>
      </c>
      <c r="C31" s="36" t="s">
        <v>262</v>
      </c>
      <c r="D31" s="36" t="s">
        <v>263</v>
      </c>
      <c r="E31" s="30">
        <f t="shared" si="0"/>
        <v>87.96348761838834</v>
      </c>
    </row>
    <row r="32" spans="1:5" ht="12.75">
      <c r="A32" s="33" t="s">
        <v>126</v>
      </c>
      <c r="B32" s="33" t="s">
        <v>127</v>
      </c>
      <c r="C32" s="34" t="s">
        <v>264</v>
      </c>
      <c r="D32" s="34" t="s">
        <v>265</v>
      </c>
      <c r="E32" s="31">
        <f t="shared" si="0"/>
        <v>64.43011456628479</v>
      </c>
    </row>
    <row r="33" spans="1:5" ht="12.75">
      <c r="A33" s="33" t="s">
        <v>128</v>
      </c>
      <c r="B33" s="33" t="s">
        <v>129</v>
      </c>
      <c r="C33" s="34" t="s">
        <v>266</v>
      </c>
      <c r="D33" s="34" t="s">
        <v>267</v>
      </c>
      <c r="E33" s="31">
        <f t="shared" si="0"/>
        <v>91.62303664921467</v>
      </c>
    </row>
    <row r="34" spans="1:5" ht="12.75">
      <c r="A34" s="35" t="s">
        <v>130</v>
      </c>
      <c r="B34" s="35" t="s">
        <v>131</v>
      </c>
      <c r="C34" s="36" t="s">
        <v>268</v>
      </c>
      <c r="D34" s="36" t="s">
        <v>269</v>
      </c>
      <c r="E34" s="30">
        <f t="shared" si="0"/>
        <v>54.2</v>
      </c>
    </row>
    <row r="35" spans="1:5" ht="12.75">
      <c r="A35" s="33" t="s">
        <v>132</v>
      </c>
      <c r="B35" s="33" t="s">
        <v>133</v>
      </c>
      <c r="C35" s="34" t="s">
        <v>268</v>
      </c>
      <c r="D35" s="34" t="s">
        <v>269</v>
      </c>
      <c r="E35" s="31">
        <f t="shared" si="0"/>
        <v>54.2</v>
      </c>
    </row>
    <row r="36" spans="1:5" ht="12.75">
      <c r="A36" s="35" t="s">
        <v>134</v>
      </c>
      <c r="B36" s="35" t="s">
        <v>135</v>
      </c>
      <c r="C36" s="36" t="s">
        <v>270</v>
      </c>
      <c r="D36" s="36" t="s">
        <v>271</v>
      </c>
      <c r="E36" s="30">
        <f t="shared" si="0"/>
        <v>93.84873563218392</v>
      </c>
    </row>
    <row r="37" spans="1:5" ht="12.75">
      <c r="A37" s="33" t="s">
        <v>136</v>
      </c>
      <c r="B37" s="33" t="s">
        <v>137</v>
      </c>
      <c r="C37" s="34" t="s">
        <v>272</v>
      </c>
      <c r="D37" s="34" t="s">
        <v>273</v>
      </c>
      <c r="E37" s="31">
        <f t="shared" si="0"/>
        <v>95.76455301455302</v>
      </c>
    </row>
    <row r="38" spans="1:5" ht="12.75">
      <c r="A38" s="33" t="s">
        <v>138</v>
      </c>
      <c r="B38" s="33" t="s">
        <v>139</v>
      </c>
      <c r="C38" s="34" t="s">
        <v>274</v>
      </c>
      <c r="D38" s="34" t="s">
        <v>275</v>
      </c>
      <c r="E38" s="31">
        <f t="shared" si="0"/>
        <v>98.91179856115107</v>
      </c>
    </row>
    <row r="39" spans="1:5" ht="12.75">
      <c r="A39" s="33" t="s">
        <v>140</v>
      </c>
      <c r="B39" s="33" t="s">
        <v>141</v>
      </c>
      <c r="C39" s="34" t="s">
        <v>276</v>
      </c>
      <c r="D39" s="34" t="s">
        <v>277</v>
      </c>
      <c r="E39" s="31">
        <f t="shared" si="0"/>
        <v>87.57228464419475</v>
      </c>
    </row>
    <row r="40" spans="1:5" ht="12.75">
      <c r="A40" s="33" t="s">
        <v>142</v>
      </c>
      <c r="B40" s="33" t="s">
        <v>143</v>
      </c>
      <c r="C40" s="34" t="s">
        <v>278</v>
      </c>
      <c r="D40" s="34" t="s">
        <v>279</v>
      </c>
      <c r="E40" s="31">
        <f t="shared" si="0"/>
        <v>88.27610921501706</v>
      </c>
    </row>
    <row r="41" spans="1:5" ht="12.75">
      <c r="A41" s="33" t="s">
        <v>144</v>
      </c>
      <c r="B41" s="33" t="s">
        <v>145</v>
      </c>
      <c r="C41" s="34" t="s">
        <v>280</v>
      </c>
      <c r="D41" s="34" t="s">
        <v>281</v>
      </c>
      <c r="E41" s="31">
        <f t="shared" si="0"/>
        <v>89.644</v>
      </c>
    </row>
    <row r="42" spans="1:5" ht="12.75">
      <c r="A42" s="33" t="s">
        <v>146</v>
      </c>
      <c r="B42" s="33" t="s">
        <v>147</v>
      </c>
      <c r="C42" s="34" t="s">
        <v>282</v>
      </c>
      <c r="D42" s="34" t="s">
        <v>283</v>
      </c>
      <c r="E42" s="31">
        <f t="shared" si="0"/>
        <v>1.25</v>
      </c>
    </row>
    <row r="43" spans="1:5" ht="12.75">
      <c r="A43" s="35" t="s">
        <v>148</v>
      </c>
      <c r="B43" s="35" t="s">
        <v>149</v>
      </c>
      <c r="C43" s="36" t="s">
        <v>282</v>
      </c>
      <c r="D43" s="36" t="s">
        <v>283</v>
      </c>
      <c r="E43" s="30">
        <f t="shared" si="0"/>
        <v>1.25</v>
      </c>
    </row>
    <row r="44" spans="1:5" ht="12.75">
      <c r="A44" s="33" t="s">
        <v>150</v>
      </c>
      <c r="B44" s="33" t="s">
        <v>151</v>
      </c>
      <c r="C44" s="34" t="s">
        <v>282</v>
      </c>
      <c r="D44" s="34" t="s">
        <v>283</v>
      </c>
      <c r="E44" s="31">
        <f t="shared" si="0"/>
        <v>1.25</v>
      </c>
    </row>
    <row r="45" spans="1:7" ht="12.75">
      <c r="A45" s="33" t="s">
        <v>152</v>
      </c>
      <c r="B45" s="33" t="s">
        <v>153</v>
      </c>
      <c r="C45" s="34" t="s">
        <v>284</v>
      </c>
      <c r="D45" s="34" t="s">
        <v>285</v>
      </c>
      <c r="E45" s="31">
        <f t="shared" si="0"/>
        <v>45.988506016084614</v>
      </c>
      <c r="G45" s="37"/>
    </row>
    <row r="46" spans="1:5" ht="12.75">
      <c r="A46" s="33" t="s">
        <v>154</v>
      </c>
      <c r="B46" s="33" t="s">
        <v>155</v>
      </c>
      <c r="C46" s="34" t="s">
        <v>286</v>
      </c>
      <c r="D46" s="34" t="s">
        <v>287</v>
      </c>
      <c r="E46" s="31">
        <f t="shared" si="0"/>
        <v>55.15636117228527</v>
      </c>
    </row>
    <row r="47" spans="1:5" ht="12.75">
      <c r="A47" s="35" t="s">
        <v>156</v>
      </c>
      <c r="B47" s="35" t="s">
        <v>157</v>
      </c>
      <c r="C47" s="36" t="s">
        <v>286</v>
      </c>
      <c r="D47" s="36" t="s">
        <v>287</v>
      </c>
      <c r="E47" s="30">
        <f t="shared" si="0"/>
        <v>55.15636117228527</v>
      </c>
    </row>
    <row r="48" spans="1:5" ht="12.75">
      <c r="A48" s="33" t="s">
        <v>158</v>
      </c>
      <c r="B48" s="33" t="s">
        <v>159</v>
      </c>
      <c r="C48" s="34" t="s">
        <v>286</v>
      </c>
      <c r="D48" s="34" t="s">
        <v>287</v>
      </c>
      <c r="E48" s="31">
        <f t="shared" si="0"/>
        <v>55.15636117228527</v>
      </c>
    </row>
    <row r="49" spans="1:5" ht="12.75">
      <c r="A49" s="33" t="s">
        <v>160</v>
      </c>
      <c r="B49" s="33" t="s">
        <v>161</v>
      </c>
      <c r="C49" s="34" t="s">
        <v>286</v>
      </c>
      <c r="D49" s="34" t="s">
        <v>287</v>
      </c>
      <c r="E49" s="31">
        <f t="shared" si="0"/>
        <v>55.15636117228527</v>
      </c>
    </row>
    <row r="50" spans="1:5" ht="12.75">
      <c r="A50" s="33" t="s">
        <v>162</v>
      </c>
      <c r="B50" s="33" t="s">
        <v>163</v>
      </c>
      <c r="C50" s="34" t="s">
        <v>288</v>
      </c>
      <c r="D50" s="34" t="s">
        <v>289</v>
      </c>
      <c r="E50" s="31">
        <f t="shared" si="0"/>
        <v>41.64990455819785</v>
      </c>
    </row>
    <row r="51" spans="1:5" ht="12.75">
      <c r="A51" s="35" t="s">
        <v>164</v>
      </c>
      <c r="B51" s="35" t="s">
        <v>165</v>
      </c>
      <c r="C51" s="36" t="s">
        <v>290</v>
      </c>
      <c r="D51" s="36" t="s">
        <v>291</v>
      </c>
      <c r="E51" s="30">
        <f t="shared" si="0"/>
        <v>38.74175050292531</v>
      </c>
    </row>
    <row r="52" spans="1:5" ht="12.75">
      <c r="A52" s="33" t="s">
        <v>166</v>
      </c>
      <c r="B52" s="33" t="s">
        <v>167</v>
      </c>
      <c r="C52" s="34" t="s">
        <v>292</v>
      </c>
      <c r="D52" s="34" t="s">
        <v>293</v>
      </c>
      <c r="E52" s="31">
        <f t="shared" si="0"/>
        <v>37.879710144927536</v>
      </c>
    </row>
    <row r="53" spans="1:5" ht="12.75">
      <c r="A53" s="33" t="s">
        <v>168</v>
      </c>
      <c r="B53" s="33" t="s">
        <v>169</v>
      </c>
      <c r="C53" s="34" t="s">
        <v>294</v>
      </c>
      <c r="D53" s="34" t="s">
        <v>295</v>
      </c>
      <c r="E53" s="31">
        <f t="shared" si="0"/>
        <v>39.274289457545024</v>
      </c>
    </row>
    <row r="54" spans="1:5" ht="21">
      <c r="A54" s="35" t="s">
        <v>170</v>
      </c>
      <c r="B54" s="35" t="s">
        <v>171</v>
      </c>
      <c r="C54" s="36" t="s">
        <v>282</v>
      </c>
      <c r="D54" s="36" t="s">
        <v>296</v>
      </c>
      <c r="E54" s="30">
        <f t="shared" si="0"/>
        <v>113.19999999999999</v>
      </c>
    </row>
    <row r="55" spans="1:5" ht="12.75">
      <c r="A55" s="33" t="s">
        <v>172</v>
      </c>
      <c r="B55" s="33" t="s">
        <v>173</v>
      </c>
      <c r="C55" s="34" t="s">
        <v>282</v>
      </c>
      <c r="D55" s="34" t="s">
        <v>296</v>
      </c>
      <c r="E55" s="31">
        <f t="shared" si="0"/>
        <v>113.19999999999999</v>
      </c>
    </row>
    <row r="56" spans="1:5" ht="21">
      <c r="A56" s="35" t="s">
        <v>174</v>
      </c>
      <c r="B56" s="35" t="s">
        <v>175</v>
      </c>
      <c r="C56" s="36" t="s">
        <v>297</v>
      </c>
      <c r="D56" s="36" t="s">
        <v>298</v>
      </c>
      <c r="E56" s="30">
        <f t="shared" si="0"/>
        <v>62.58817663817664</v>
      </c>
    </row>
    <row r="57" spans="1:5" ht="12.75">
      <c r="A57" s="33" t="s">
        <v>176</v>
      </c>
      <c r="B57" s="33" t="s">
        <v>177</v>
      </c>
      <c r="C57" s="34" t="s">
        <v>297</v>
      </c>
      <c r="D57" s="34" t="s">
        <v>298</v>
      </c>
      <c r="E57" s="31">
        <f t="shared" si="0"/>
        <v>62.58817663817664</v>
      </c>
    </row>
    <row r="58" spans="1:5" ht="12.75">
      <c r="A58" s="33" t="s">
        <v>178</v>
      </c>
      <c r="B58" s="33" t="s">
        <v>179</v>
      </c>
      <c r="C58" s="34" t="s">
        <v>297</v>
      </c>
      <c r="D58" s="34" t="s">
        <v>298</v>
      </c>
      <c r="E58" s="31">
        <f t="shared" si="0"/>
        <v>62.58817663817664</v>
      </c>
    </row>
    <row r="59" spans="1:5" ht="12.75">
      <c r="A59" s="35" t="s">
        <v>180</v>
      </c>
      <c r="B59" s="35" t="s">
        <v>181</v>
      </c>
      <c r="C59" s="36" t="s">
        <v>299</v>
      </c>
      <c r="D59" s="36" t="s">
        <v>300</v>
      </c>
      <c r="E59" s="30">
        <f t="shared" si="0"/>
        <v>49.888392857142854</v>
      </c>
    </row>
    <row r="60" spans="1:5" ht="12.75">
      <c r="A60" s="33" t="s">
        <v>182</v>
      </c>
      <c r="B60" s="33" t="s">
        <v>32</v>
      </c>
      <c r="C60" s="34" t="s">
        <v>301</v>
      </c>
      <c r="D60" s="34" t="s">
        <v>302</v>
      </c>
      <c r="E60" s="31">
        <f t="shared" si="0"/>
        <v>74.85000000000001</v>
      </c>
    </row>
    <row r="61" spans="1:5" ht="12.75">
      <c r="A61" s="33" t="s">
        <v>183</v>
      </c>
      <c r="B61" s="33" t="s">
        <v>184</v>
      </c>
      <c r="C61" s="34" t="s">
        <v>303</v>
      </c>
      <c r="D61" s="34" t="s">
        <v>304</v>
      </c>
      <c r="E61" s="31">
        <f t="shared" si="0"/>
        <v>47.44117647058824</v>
      </c>
    </row>
    <row r="62" spans="1:7" ht="12.75">
      <c r="A62" s="33" t="s">
        <v>305</v>
      </c>
      <c r="B62" s="33" t="s">
        <v>306</v>
      </c>
      <c r="C62" s="34" t="s">
        <v>254</v>
      </c>
      <c r="D62" s="34" t="s">
        <v>254</v>
      </c>
      <c r="E62" s="31"/>
      <c r="G62" s="37"/>
    </row>
    <row r="63" spans="1:5" ht="12.75">
      <c r="A63" s="33" t="s">
        <v>185</v>
      </c>
      <c r="B63" s="33" t="s">
        <v>186</v>
      </c>
      <c r="C63" s="34" t="s">
        <v>307</v>
      </c>
      <c r="D63" s="34" t="s">
        <v>308</v>
      </c>
      <c r="E63" s="31">
        <f t="shared" si="0"/>
        <v>18.1413021463999</v>
      </c>
    </row>
    <row r="64" spans="1:5" ht="12.75">
      <c r="A64" s="33" t="s">
        <v>187</v>
      </c>
      <c r="B64" s="33" t="s">
        <v>188</v>
      </c>
      <c r="C64" s="34" t="s">
        <v>309</v>
      </c>
      <c r="D64" s="34" t="s">
        <v>310</v>
      </c>
      <c r="E64" s="31">
        <f t="shared" si="0"/>
        <v>18.1413021463999</v>
      </c>
    </row>
    <row r="65" spans="1:5" ht="12.75">
      <c r="A65" s="33" t="s">
        <v>189</v>
      </c>
      <c r="B65" s="33" t="s">
        <v>190</v>
      </c>
      <c r="C65" s="34" t="s">
        <v>311</v>
      </c>
      <c r="D65" s="34" t="s">
        <v>312</v>
      </c>
      <c r="E65" s="31">
        <f t="shared" si="0"/>
        <v>140.99179716629382</v>
      </c>
    </row>
    <row r="66" spans="1:5" ht="21">
      <c r="A66" s="35" t="s">
        <v>191</v>
      </c>
      <c r="B66" s="35" t="s">
        <v>192</v>
      </c>
      <c r="C66" s="36" t="s">
        <v>311</v>
      </c>
      <c r="D66" s="36" t="s">
        <v>312</v>
      </c>
      <c r="E66" s="30">
        <f t="shared" si="0"/>
        <v>140.99179716629382</v>
      </c>
    </row>
    <row r="67" spans="1:5" ht="12.75">
      <c r="A67" s="33" t="s">
        <v>193</v>
      </c>
      <c r="B67" s="33" t="s">
        <v>194</v>
      </c>
      <c r="C67" s="34" t="s">
        <v>313</v>
      </c>
      <c r="D67" s="34" t="s">
        <v>314</v>
      </c>
      <c r="E67" s="31">
        <f t="shared" si="0"/>
        <v>159.04086126743334</v>
      </c>
    </row>
    <row r="68" spans="1:5" ht="12.75">
      <c r="A68" s="33" t="s">
        <v>195</v>
      </c>
      <c r="B68" s="33" t="s">
        <v>196</v>
      </c>
      <c r="C68" s="34" t="s">
        <v>315</v>
      </c>
      <c r="D68" s="34" t="s">
        <v>316</v>
      </c>
      <c r="E68" s="31">
        <f t="shared" si="0"/>
        <v>133.07948085380244</v>
      </c>
    </row>
    <row r="69" spans="1:5" ht="12.75">
      <c r="A69" s="33" t="s">
        <v>197</v>
      </c>
      <c r="B69" s="33" t="s">
        <v>198</v>
      </c>
      <c r="C69" s="34" t="s">
        <v>317</v>
      </c>
      <c r="D69" s="34" t="s">
        <v>318</v>
      </c>
      <c r="E69" s="31">
        <f t="shared" si="0"/>
        <v>34.44152677381014</v>
      </c>
    </row>
    <row r="70" spans="1:5" ht="12.75">
      <c r="A70" s="33" t="s">
        <v>199</v>
      </c>
      <c r="B70" s="33" t="s">
        <v>200</v>
      </c>
      <c r="C70" s="34" t="s">
        <v>317</v>
      </c>
      <c r="D70" s="34" t="s">
        <v>318</v>
      </c>
      <c r="E70" s="31">
        <f t="shared" si="0"/>
        <v>34.44152677381014</v>
      </c>
    </row>
    <row r="71" spans="1:5" ht="12.75">
      <c r="A71" s="35" t="s">
        <v>201</v>
      </c>
      <c r="B71" s="35" t="s">
        <v>202</v>
      </c>
      <c r="C71" s="36" t="s">
        <v>317</v>
      </c>
      <c r="D71" s="36" t="s">
        <v>318</v>
      </c>
      <c r="E71" s="30">
        <f t="shared" si="0"/>
        <v>34.44152677381014</v>
      </c>
    </row>
    <row r="72" spans="1:5" ht="12.75">
      <c r="A72" s="33" t="s">
        <v>203</v>
      </c>
      <c r="B72" s="33" t="s">
        <v>204</v>
      </c>
      <c r="C72" s="34" t="s">
        <v>319</v>
      </c>
      <c r="D72" s="34" t="s">
        <v>319</v>
      </c>
      <c r="E72" s="31">
        <f t="shared" si="0"/>
        <v>100</v>
      </c>
    </row>
    <row r="73" spans="1:5" ht="12.75">
      <c r="A73" s="33" t="s">
        <v>205</v>
      </c>
      <c r="B73" s="33" t="s">
        <v>206</v>
      </c>
      <c r="C73" s="34" t="s">
        <v>320</v>
      </c>
      <c r="D73" s="34" t="s">
        <v>321</v>
      </c>
      <c r="E73" s="31">
        <f t="shared" si="0"/>
        <v>40.76254703546002</v>
      </c>
    </row>
    <row r="74" spans="1:5" ht="12.75">
      <c r="A74" s="33" t="s">
        <v>207</v>
      </c>
      <c r="B74" s="33" t="s">
        <v>208</v>
      </c>
      <c r="C74" s="34" t="s">
        <v>322</v>
      </c>
      <c r="D74" s="34" t="s">
        <v>254</v>
      </c>
      <c r="E74" s="31">
        <f>D74/C74*100</f>
        <v>0</v>
      </c>
    </row>
    <row r="75" spans="1:5" ht="12.75">
      <c r="A75" s="35" t="s">
        <v>209</v>
      </c>
      <c r="B75" s="35" t="s">
        <v>210</v>
      </c>
      <c r="C75" s="36" t="s">
        <v>323</v>
      </c>
      <c r="D75" s="36" t="s">
        <v>254</v>
      </c>
      <c r="E75" s="30">
        <f>D75/C75*100</f>
        <v>0</v>
      </c>
    </row>
    <row r="76" spans="1:5" ht="12.75">
      <c r="A76" s="33" t="s">
        <v>211</v>
      </c>
      <c r="B76" s="33" t="s">
        <v>212</v>
      </c>
      <c r="C76" s="34" t="s">
        <v>323</v>
      </c>
      <c r="D76" s="34" t="s">
        <v>254</v>
      </c>
      <c r="E76" s="31">
        <f>D76/C76*100</f>
        <v>0</v>
      </c>
    </row>
    <row r="77" spans="1:5" ht="12.75">
      <c r="A77" s="33" t="s">
        <v>213</v>
      </c>
      <c r="B77" s="33" t="s">
        <v>214</v>
      </c>
      <c r="C77" s="34" t="s">
        <v>323</v>
      </c>
      <c r="D77" s="34" t="s">
        <v>254</v>
      </c>
      <c r="E77" s="31">
        <f>D77/C77*100</f>
        <v>0</v>
      </c>
    </row>
    <row r="78" spans="2:4" ht="12.75">
      <c r="B78" t="s">
        <v>74</v>
      </c>
      <c r="D78" t="s">
        <v>76</v>
      </c>
    </row>
    <row r="79" spans="2:4" ht="12.75">
      <c r="B79" t="s">
        <v>75</v>
      </c>
      <c r="D79" t="s">
        <v>78</v>
      </c>
    </row>
    <row r="81" ht="12.75">
      <c r="C81" t="s">
        <v>79</v>
      </c>
    </row>
    <row r="82" spans="3:5" ht="12.75">
      <c r="C82" s="25"/>
      <c r="D82" s="25"/>
      <c r="E82" s="25"/>
    </row>
    <row r="83" spans="2:5" ht="12.75">
      <c r="B83" t="s">
        <v>80</v>
      </c>
      <c r="C83" s="25"/>
      <c r="D83" s="25" t="s">
        <v>215</v>
      </c>
      <c r="E83" s="25"/>
    </row>
  </sheetData>
  <sheetProtection/>
  <printOptions/>
  <pageMargins left="0.9448818897637796" right="0.15748031496062992" top="0.3937007874015748" bottom="0.7874015748031497" header="0.5118110236220472" footer="0.5118110236220472"/>
  <pageSetup horizontalDpi="600" verticalDpi="600" orientation="portrait" paperSize="9" r:id="rId1"/>
  <headerFooter alignWithMargins="0">
    <oddFooter>&amp;RPag.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105"/>
  <sheetViews>
    <sheetView zoomScalePageLayoutView="0" workbookViewId="0" topLeftCell="A4">
      <selection activeCell="B99" sqref="B99:E105"/>
    </sheetView>
  </sheetViews>
  <sheetFormatPr defaultColWidth="9.140625" defaultRowHeight="12.75"/>
  <cols>
    <col min="1" max="1" width="11.00390625" style="0" customWidth="1"/>
    <col min="2" max="2" width="28.7109375" style="0" customWidth="1"/>
    <col min="3" max="3" width="15.28125" style="0" customWidth="1"/>
    <col min="4" max="4" width="16.421875" style="0" customWidth="1"/>
    <col min="5" max="5" width="11.421875" style="0" customWidth="1"/>
  </cols>
  <sheetData>
    <row r="3" spans="1:5" ht="27" customHeight="1">
      <c r="A3" s="1"/>
      <c r="B3" s="2" t="s">
        <v>0</v>
      </c>
      <c r="C3" s="3" t="s">
        <v>68</v>
      </c>
      <c r="D3" s="3" t="s">
        <v>72</v>
      </c>
      <c r="E3" s="13" t="s">
        <v>65</v>
      </c>
    </row>
    <row r="4" spans="1:5" ht="12.75">
      <c r="A4" s="4">
        <v>210302</v>
      </c>
      <c r="B4" s="4" t="s">
        <v>1</v>
      </c>
      <c r="C4" s="5">
        <f>C5</f>
        <v>68113</v>
      </c>
      <c r="D4" s="5">
        <f>D5</f>
        <v>80370.5</v>
      </c>
      <c r="E4" s="6">
        <f>D4/C4*100</f>
        <v>117.99583045820916</v>
      </c>
    </row>
    <row r="5" spans="1:5" ht="12.75">
      <c r="A5" s="7">
        <v>21030218</v>
      </c>
      <c r="B5" s="7" t="s">
        <v>1</v>
      </c>
      <c r="C5" s="8">
        <v>68113</v>
      </c>
      <c r="D5" s="8">
        <v>80370.5</v>
      </c>
      <c r="E5" s="9">
        <f aca="true" t="shared" si="0" ref="E5:E68">D5/C5*100</f>
        <v>117.99583045820916</v>
      </c>
    </row>
    <row r="6" spans="1:5" ht="12.75">
      <c r="A6" s="4">
        <v>210402</v>
      </c>
      <c r="B6" s="4" t="s">
        <v>2</v>
      </c>
      <c r="C6" s="5">
        <f>SUM(C7:C8)</f>
        <v>4500929.5200000005</v>
      </c>
      <c r="D6" s="5">
        <f>SUM(D7:D8)</f>
        <v>3176407.47</v>
      </c>
      <c r="E6" s="6">
        <f t="shared" si="0"/>
        <v>70.57225526161982</v>
      </c>
    </row>
    <row r="7" spans="1:5" ht="12.75">
      <c r="A7" s="7">
        <v>21040201</v>
      </c>
      <c r="B7" s="7" t="s">
        <v>3</v>
      </c>
      <c r="C7" s="8">
        <v>3040861.18</v>
      </c>
      <c r="D7" s="8">
        <v>2963605.1</v>
      </c>
      <c r="E7" s="9">
        <f t="shared" si="0"/>
        <v>97.45940128710512</v>
      </c>
    </row>
    <row r="8" spans="1:5" ht="12.75">
      <c r="A8" s="7">
        <v>21040204</v>
      </c>
      <c r="B8" s="7" t="s">
        <v>4</v>
      </c>
      <c r="C8" s="8">
        <v>1460068.34</v>
      </c>
      <c r="D8" s="8">
        <v>212802.37</v>
      </c>
      <c r="E8" s="9">
        <f t="shared" si="0"/>
        <v>14.574822573031065</v>
      </c>
    </row>
    <row r="9" spans="1:5" ht="12.75">
      <c r="A9" s="4">
        <v>210702</v>
      </c>
      <c r="B9" s="4" t="s">
        <v>5</v>
      </c>
      <c r="C9" s="5">
        <f>SUM(C10:C15)</f>
        <v>3057029.8</v>
      </c>
      <c r="D9" s="5">
        <f>SUM(D10:D15)</f>
        <v>2512685.05</v>
      </c>
      <c r="E9" s="6">
        <f t="shared" si="0"/>
        <v>82.19367210617312</v>
      </c>
    </row>
    <row r="10" spans="1:5" ht="12.75">
      <c r="A10" s="7">
        <v>2107020101</v>
      </c>
      <c r="B10" s="7" t="s">
        <v>6</v>
      </c>
      <c r="C10" s="8">
        <v>601677</v>
      </c>
      <c r="D10" s="8">
        <v>570574.82</v>
      </c>
      <c r="E10" s="9">
        <f t="shared" si="0"/>
        <v>94.83075138321723</v>
      </c>
    </row>
    <row r="11" spans="1:5" ht="12.75">
      <c r="A11" s="7">
        <v>2107020102</v>
      </c>
      <c r="B11" s="7" t="s">
        <v>7</v>
      </c>
      <c r="C11" s="8">
        <v>1581639.56</v>
      </c>
      <c r="D11" s="8">
        <v>901703.92</v>
      </c>
      <c r="E11" s="9">
        <f t="shared" si="0"/>
        <v>57.01070855865542</v>
      </c>
    </row>
    <row r="12" spans="1:5" ht="12.75">
      <c r="A12" s="7">
        <v>2107020201</v>
      </c>
      <c r="B12" s="7" t="s">
        <v>8</v>
      </c>
      <c r="C12" s="8">
        <v>585193</v>
      </c>
      <c r="D12" s="8">
        <v>756880.66</v>
      </c>
      <c r="E12" s="9">
        <f t="shared" si="0"/>
        <v>129.33863870552108</v>
      </c>
    </row>
    <row r="13" spans="1:5" ht="12.75">
      <c r="A13" s="7">
        <v>2107020202</v>
      </c>
      <c r="B13" s="7" t="s">
        <v>9</v>
      </c>
      <c r="C13" s="8">
        <v>153788.93</v>
      </c>
      <c r="D13" s="8">
        <v>123151.65</v>
      </c>
      <c r="E13" s="9">
        <f t="shared" si="0"/>
        <v>80.07835804566687</v>
      </c>
    </row>
    <row r="14" spans="1:5" ht="12.75">
      <c r="A14" s="7">
        <v>21070203</v>
      </c>
      <c r="B14" s="7" t="s">
        <v>10</v>
      </c>
      <c r="C14" s="8">
        <v>77389.78</v>
      </c>
      <c r="D14" s="8">
        <v>67015.3</v>
      </c>
      <c r="E14" s="9">
        <f t="shared" si="0"/>
        <v>86.59450899072205</v>
      </c>
    </row>
    <row r="15" spans="1:5" ht="12.75">
      <c r="A15" s="7">
        <v>21070250</v>
      </c>
      <c r="B15" s="7" t="s">
        <v>11</v>
      </c>
      <c r="C15" s="8">
        <v>57341.53</v>
      </c>
      <c r="D15" s="8">
        <v>93358.7</v>
      </c>
      <c r="E15" s="9">
        <f t="shared" si="0"/>
        <v>162.81166547177935</v>
      </c>
    </row>
    <row r="16" spans="1:5" ht="12.75">
      <c r="A16" s="4">
        <v>211102</v>
      </c>
      <c r="B16" s="4" t="s">
        <v>12</v>
      </c>
      <c r="C16" s="5">
        <f>SUM(C17:C19)</f>
        <v>12021121</v>
      </c>
      <c r="D16" s="5">
        <f>SUM(D17:D19)</f>
        <v>8856482</v>
      </c>
      <c r="E16" s="6">
        <f t="shared" si="0"/>
        <v>73.67434368225724</v>
      </c>
    </row>
    <row r="17" spans="1:5" ht="12.75">
      <c r="A17" s="7">
        <v>21110202</v>
      </c>
      <c r="B17" s="7" t="s">
        <v>13</v>
      </c>
      <c r="C17" s="8">
        <v>9233811</v>
      </c>
      <c r="D17" s="8">
        <v>8556482</v>
      </c>
      <c r="E17" s="9">
        <f t="shared" si="0"/>
        <v>92.66468633590182</v>
      </c>
    </row>
    <row r="18" spans="1:5" ht="12.75">
      <c r="A18" s="7">
        <v>21110206</v>
      </c>
      <c r="B18" s="7" t="s">
        <v>14</v>
      </c>
      <c r="C18" s="8">
        <v>2787310</v>
      </c>
      <c r="D18" s="8">
        <v>300000</v>
      </c>
      <c r="E18" s="9">
        <f t="shared" si="0"/>
        <v>10.763065464551843</v>
      </c>
    </row>
    <row r="19" spans="1:5" ht="12.75" hidden="1">
      <c r="A19" s="7">
        <v>21110207</v>
      </c>
      <c r="B19" s="7" t="s">
        <v>56</v>
      </c>
      <c r="C19" s="8">
        <v>0</v>
      </c>
      <c r="D19" s="8">
        <v>0</v>
      </c>
      <c r="E19" s="9">
        <v>100</v>
      </c>
    </row>
    <row r="20" spans="1:5" ht="12.75">
      <c r="A20" s="4">
        <v>211502</v>
      </c>
      <c r="B20" s="4" t="s">
        <v>15</v>
      </c>
      <c r="C20" s="5">
        <f>C21</f>
        <v>293</v>
      </c>
      <c r="D20" s="5">
        <f>D21</f>
        <v>175</v>
      </c>
      <c r="E20" s="6">
        <f t="shared" si="0"/>
        <v>59.72696245733788</v>
      </c>
    </row>
    <row r="21" spans="1:5" ht="12.75">
      <c r="A21" s="7">
        <v>21150201</v>
      </c>
      <c r="B21" s="7" t="s">
        <v>15</v>
      </c>
      <c r="C21" s="8">
        <v>293</v>
      </c>
      <c r="D21" s="8">
        <v>175</v>
      </c>
      <c r="E21" s="9">
        <f t="shared" si="0"/>
        <v>59.72696245733788</v>
      </c>
    </row>
    <row r="22" spans="1:5" ht="12.75">
      <c r="A22" s="4">
        <v>211602</v>
      </c>
      <c r="B22" s="4" t="s">
        <v>16</v>
      </c>
      <c r="C22" s="5">
        <f>SUM(C23:C26)</f>
        <v>619561.74</v>
      </c>
      <c r="D22" s="5">
        <f>SUM(D23:D26)</f>
        <v>644606.3300000001</v>
      </c>
      <c r="E22" s="6">
        <f t="shared" si="0"/>
        <v>104.0423073897365</v>
      </c>
    </row>
    <row r="23" spans="1:5" ht="12.75">
      <c r="A23" s="7">
        <v>2116020201</v>
      </c>
      <c r="B23" s="7" t="s">
        <v>17</v>
      </c>
      <c r="C23" s="8">
        <v>377013.54</v>
      </c>
      <c r="D23" s="8">
        <v>409419.71</v>
      </c>
      <c r="E23" s="9">
        <f t="shared" si="0"/>
        <v>108.59549235287413</v>
      </c>
    </row>
    <row r="24" spans="1:5" ht="12.75">
      <c r="A24" s="7">
        <v>2116020202</v>
      </c>
      <c r="B24" s="7" t="s">
        <v>18</v>
      </c>
      <c r="C24" s="8">
        <v>139425.52</v>
      </c>
      <c r="D24" s="8">
        <v>112317.7</v>
      </c>
      <c r="E24" s="9">
        <f t="shared" si="0"/>
        <v>80.55749047950475</v>
      </c>
    </row>
    <row r="25" spans="1:5" ht="12.75">
      <c r="A25" s="7">
        <v>21160203</v>
      </c>
      <c r="B25" s="7" t="s">
        <v>19</v>
      </c>
      <c r="C25" s="8">
        <v>78744</v>
      </c>
      <c r="D25" s="8">
        <v>107835.89</v>
      </c>
      <c r="E25" s="9">
        <f t="shared" si="0"/>
        <v>136.94489738900742</v>
      </c>
    </row>
    <row r="26" spans="1:5" ht="12.75">
      <c r="A26" s="7">
        <v>21160250</v>
      </c>
      <c r="B26" s="7" t="s">
        <v>20</v>
      </c>
      <c r="C26" s="8">
        <v>24378.68</v>
      </c>
      <c r="D26" s="8">
        <v>15033.03</v>
      </c>
      <c r="E26" s="9">
        <f t="shared" si="0"/>
        <v>61.664659448337645</v>
      </c>
    </row>
    <row r="27" spans="1:5" ht="12.75">
      <c r="A27" s="4">
        <v>211802</v>
      </c>
      <c r="B27" s="4" t="s">
        <v>21</v>
      </c>
      <c r="C27" s="5">
        <f>C28</f>
        <v>319.62</v>
      </c>
      <c r="D27" s="5">
        <f>D28</f>
        <v>1304.86</v>
      </c>
      <c r="E27" s="6">
        <f t="shared" si="0"/>
        <v>408.2535510919216</v>
      </c>
    </row>
    <row r="28" spans="1:5" ht="12.75">
      <c r="A28" s="7">
        <v>21180250</v>
      </c>
      <c r="B28" s="7" t="s">
        <v>22</v>
      </c>
      <c r="C28" s="8">
        <v>319.62</v>
      </c>
      <c r="D28" s="8">
        <v>1304.86</v>
      </c>
      <c r="E28" s="9">
        <f t="shared" si="0"/>
        <v>408.2535510919216</v>
      </c>
    </row>
    <row r="29" spans="1:5" ht="12.75">
      <c r="A29" s="4">
        <v>213002</v>
      </c>
      <c r="B29" s="4" t="s">
        <v>23</v>
      </c>
      <c r="C29" s="5">
        <f>C30</f>
        <v>505003.24</v>
      </c>
      <c r="D29" s="5">
        <f>D30</f>
        <v>339867.29</v>
      </c>
      <c r="E29" s="6">
        <f t="shared" si="0"/>
        <v>67.30002167906883</v>
      </c>
    </row>
    <row r="30" spans="1:5" ht="12.75">
      <c r="A30" s="7">
        <v>21300205</v>
      </c>
      <c r="B30" s="7" t="s">
        <v>24</v>
      </c>
      <c r="C30" s="8">
        <v>505003.24</v>
      </c>
      <c r="D30" s="8">
        <v>339867.29</v>
      </c>
      <c r="E30" s="9">
        <f t="shared" si="0"/>
        <v>67.30002167906883</v>
      </c>
    </row>
    <row r="31" spans="1:5" ht="12.75">
      <c r="A31" s="4">
        <v>213302</v>
      </c>
      <c r="B31" s="4" t="s">
        <v>25</v>
      </c>
      <c r="C31" s="5">
        <f>C32+C33</f>
        <v>1816403.74</v>
      </c>
      <c r="D31" s="5">
        <f>D32+D33</f>
        <v>712239.02</v>
      </c>
      <c r="E31" s="6">
        <f t="shared" si="0"/>
        <v>39.21149270481022</v>
      </c>
    </row>
    <row r="32" spans="1:5" ht="12.75">
      <c r="A32" s="7">
        <v>21330208</v>
      </c>
      <c r="B32" s="7" t="s">
        <v>26</v>
      </c>
      <c r="C32" s="8">
        <v>170789.35</v>
      </c>
      <c r="D32" s="8">
        <v>235190.63</v>
      </c>
      <c r="E32" s="9">
        <f t="shared" si="0"/>
        <v>137.70801867915065</v>
      </c>
    </row>
    <row r="33" spans="1:5" ht="12.75">
      <c r="A33" s="7">
        <v>21330250</v>
      </c>
      <c r="B33" s="7" t="s">
        <v>27</v>
      </c>
      <c r="C33" s="8">
        <v>1645614.39</v>
      </c>
      <c r="D33" s="8">
        <v>477048.39</v>
      </c>
      <c r="E33" s="9">
        <f t="shared" si="0"/>
        <v>28.989075016535317</v>
      </c>
    </row>
    <row r="34" spans="1:5" ht="12.75">
      <c r="A34" s="4">
        <v>213402</v>
      </c>
      <c r="B34" s="4" t="s">
        <v>28</v>
      </c>
      <c r="C34" s="5">
        <f>C35+C36</f>
        <v>103051.24</v>
      </c>
      <c r="D34" s="5">
        <f>D35+D36</f>
        <v>55863.7</v>
      </c>
      <c r="E34" s="6">
        <f t="shared" si="0"/>
        <v>54.209633964617986</v>
      </c>
    </row>
    <row r="35" spans="1:5" ht="12.75">
      <c r="A35" s="7">
        <v>21340202</v>
      </c>
      <c r="B35" s="7" t="s">
        <v>29</v>
      </c>
      <c r="C35" s="8">
        <v>103051.24</v>
      </c>
      <c r="D35" s="8">
        <v>55863.7</v>
      </c>
      <c r="E35" s="9">
        <f t="shared" si="0"/>
        <v>54.209633964617986</v>
      </c>
    </row>
    <row r="36" spans="1:5" ht="12.75" hidden="1">
      <c r="A36" s="7">
        <v>21340250</v>
      </c>
      <c r="B36" s="7" t="s">
        <v>30</v>
      </c>
      <c r="C36" s="8">
        <v>0</v>
      </c>
      <c r="D36" s="8">
        <v>0</v>
      </c>
      <c r="E36" s="9">
        <v>100</v>
      </c>
    </row>
    <row r="37" spans="1:5" ht="12.75">
      <c r="A37" s="4">
        <v>213502</v>
      </c>
      <c r="B37" s="4" t="s">
        <v>31</v>
      </c>
      <c r="C37" s="5">
        <f>C38</f>
        <v>346609.78</v>
      </c>
      <c r="D37" s="5">
        <f>D38</f>
        <v>335920.05</v>
      </c>
      <c r="E37" s="6">
        <f t="shared" si="0"/>
        <v>96.91591795245938</v>
      </c>
    </row>
    <row r="38" spans="1:5" ht="12.75">
      <c r="A38" s="7">
        <v>21350201</v>
      </c>
      <c r="B38" s="7" t="s">
        <v>31</v>
      </c>
      <c r="C38" s="8">
        <v>346609.78</v>
      </c>
      <c r="D38" s="8">
        <v>335920.05</v>
      </c>
      <c r="E38" s="9">
        <f t="shared" si="0"/>
        <v>96.91591795245938</v>
      </c>
    </row>
    <row r="39" spans="1:5" ht="12.75">
      <c r="A39" s="4">
        <v>213602</v>
      </c>
      <c r="B39" s="4" t="s">
        <v>21</v>
      </c>
      <c r="C39" s="5">
        <f>SUM(C40:C43)</f>
        <v>11386</v>
      </c>
      <c r="D39" s="5">
        <f>SUM(D40:D43)</f>
        <v>123814.66</v>
      </c>
      <c r="E39" s="6">
        <f t="shared" si="0"/>
        <v>1087.4289478306694</v>
      </c>
    </row>
    <row r="40" spans="1:5" ht="12.75">
      <c r="A40" s="10">
        <v>21360206</v>
      </c>
      <c r="B40" s="10" t="s">
        <v>32</v>
      </c>
      <c r="C40" s="11">
        <v>5185</v>
      </c>
      <c r="D40" s="11">
        <v>3211.09</v>
      </c>
      <c r="E40" s="12">
        <f t="shared" si="0"/>
        <v>61.93037608486017</v>
      </c>
    </row>
    <row r="41" spans="1:5" ht="12.75">
      <c r="A41" s="10">
        <v>2136023202</v>
      </c>
      <c r="B41" s="10" t="s">
        <v>69</v>
      </c>
      <c r="C41" s="11">
        <v>0</v>
      </c>
      <c r="D41" s="11">
        <v>50963.57</v>
      </c>
      <c r="E41" s="12">
        <v>100</v>
      </c>
    </row>
    <row r="42" spans="1:5" ht="12.75">
      <c r="A42" s="10">
        <v>2136023203</v>
      </c>
      <c r="B42" s="10" t="s">
        <v>70</v>
      </c>
      <c r="C42" s="11">
        <v>0</v>
      </c>
      <c r="D42" s="11">
        <v>32609</v>
      </c>
      <c r="E42" s="12">
        <v>100</v>
      </c>
    </row>
    <row r="43" spans="1:5" ht="12.75">
      <c r="A43" s="7">
        <v>21360250</v>
      </c>
      <c r="B43" s="7" t="s">
        <v>33</v>
      </c>
      <c r="C43" s="8">
        <v>6201</v>
      </c>
      <c r="D43" s="8">
        <v>37031</v>
      </c>
      <c r="E43" s="9">
        <f t="shared" si="0"/>
        <v>597.1778745363652</v>
      </c>
    </row>
    <row r="44" spans="1:5" ht="12.75">
      <c r="A44" s="4">
        <v>213702</v>
      </c>
      <c r="B44" s="4" t="s">
        <v>34</v>
      </c>
      <c r="C44" s="5">
        <f>C45+C46+C47</f>
        <v>0</v>
      </c>
      <c r="D44" s="5">
        <f>D45+D46+D47</f>
        <v>0</v>
      </c>
      <c r="E44" s="6">
        <v>100</v>
      </c>
    </row>
    <row r="45" spans="1:5" ht="12.75" hidden="1">
      <c r="A45" s="7">
        <v>21370201</v>
      </c>
      <c r="B45" s="7" t="s">
        <v>34</v>
      </c>
      <c r="C45" s="8">
        <v>0</v>
      </c>
      <c r="D45" s="8">
        <v>0</v>
      </c>
      <c r="E45" s="9">
        <v>100</v>
      </c>
    </row>
    <row r="46" spans="1:5" ht="12.75">
      <c r="A46" s="7">
        <v>21370203</v>
      </c>
      <c r="B46" s="7" t="s">
        <v>35</v>
      </c>
      <c r="C46" s="8">
        <v>-1784622.36</v>
      </c>
      <c r="D46" s="8">
        <v>-705268.89</v>
      </c>
      <c r="E46" s="9">
        <f t="shared" si="0"/>
        <v>39.51922299124393</v>
      </c>
    </row>
    <row r="47" spans="1:5" ht="12.75">
      <c r="A47" s="7">
        <v>21370204</v>
      </c>
      <c r="B47" s="7" t="s">
        <v>36</v>
      </c>
      <c r="C47" s="8">
        <v>1784622.36</v>
      </c>
      <c r="D47" s="8">
        <v>705268.89</v>
      </c>
      <c r="E47" s="9">
        <f t="shared" si="0"/>
        <v>39.51922299124393</v>
      </c>
    </row>
    <row r="48" spans="1:5" ht="12.75">
      <c r="A48" s="4">
        <v>213902</v>
      </c>
      <c r="B48" s="4" t="s">
        <v>37</v>
      </c>
      <c r="C48" s="5">
        <f>SUM(C49:C51)</f>
        <v>14300</v>
      </c>
      <c r="D48" s="5">
        <f>SUM(D49:D51)</f>
        <v>13171</v>
      </c>
      <c r="E48" s="6">
        <f t="shared" si="0"/>
        <v>92.1048951048951</v>
      </c>
    </row>
    <row r="49" spans="1:5" ht="12.75">
      <c r="A49" s="7">
        <v>21390201</v>
      </c>
      <c r="B49" s="7" t="s">
        <v>38</v>
      </c>
      <c r="C49" s="8">
        <v>0</v>
      </c>
      <c r="D49" s="8">
        <v>136</v>
      </c>
      <c r="E49" s="9">
        <v>100</v>
      </c>
    </row>
    <row r="50" spans="1:5" ht="12.75" hidden="1">
      <c r="A50" s="7">
        <v>21390203</v>
      </c>
      <c r="B50" s="7" t="s">
        <v>39</v>
      </c>
      <c r="C50" s="8">
        <v>0</v>
      </c>
      <c r="D50" s="8">
        <v>0</v>
      </c>
      <c r="E50" s="9" t="e">
        <f t="shared" si="0"/>
        <v>#DIV/0!</v>
      </c>
    </row>
    <row r="51" spans="1:5" ht="12.75">
      <c r="A51" s="7">
        <v>21390207</v>
      </c>
      <c r="B51" s="7" t="s">
        <v>40</v>
      </c>
      <c r="C51" s="8">
        <v>14300</v>
      </c>
      <c r="D51" s="8">
        <v>13035</v>
      </c>
      <c r="E51" s="9">
        <f t="shared" si="0"/>
        <v>91.15384615384615</v>
      </c>
    </row>
    <row r="52" spans="1:5" ht="12.75">
      <c r="A52" s="4">
        <v>214002</v>
      </c>
      <c r="B52" s="4" t="s">
        <v>41</v>
      </c>
      <c r="C52" s="5">
        <f>C53</f>
        <v>317.42</v>
      </c>
      <c r="D52" s="5">
        <f>D53</f>
        <v>923458.88</v>
      </c>
      <c r="E52" s="6">
        <f t="shared" si="0"/>
        <v>290926.49486484786</v>
      </c>
    </row>
    <row r="53" spans="1:5" ht="18" customHeight="1">
      <c r="A53" s="7">
        <v>21400214</v>
      </c>
      <c r="B53" s="14" t="s">
        <v>55</v>
      </c>
      <c r="C53" s="8">
        <v>317.42</v>
      </c>
      <c r="D53" s="8">
        <v>923458.88</v>
      </c>
      <c r="E53" s="9">
        <f t="shared" si="0"/>
        <v>290926.49486484786</v>
      </c>
    </row>
    <row r="54" spans="1:5" ht="12.75">
      <c r="A54" s="4">
        <v>214202</v>
      </c>
      <c r="B54" s="4" t="s">
        <v>42</v>
      </c>
      <c r="C54" s="5">
        <f>SUM(C55:C62)</f>
        <v>4664</v>
      </c>
      <c r="D54" s="5">
        <f>SUM(D55:D62)</f>
        <v>496265.51</v>
      </c>
      <c r="E54" s="6">
        <f t="shared" si="0"/>
        <v>10640.341123499142</v>
      </c>
    </row>
    <row r="55" spans="1:5" ht="12.75" hidden="1">
      <c r="A55" s="7">
        <v>21420205</v>
      </c>
      <c r="B55" s="7" t="s">
        <v>57</v>
      </c>
      <c r="C55" s="8">
        <v>0</v>
      </c>
      <c r="D55" s="8">
        <v>0</v>
      </c>
      <c r="E55" s="9">
        <v>100</v>
      </c>
    </row>
    <row r="56" spans="1:5" ht="12.75" hidden="1">
      <c r="A56" s="7">
        <v>21420209</v>
      </c>
      <c r="B56" s="7" t="s">
        <v>43</v>
      </c>
      <c r="C56" s="8"/>
      <c r="D56" s="8"/>
      <c r="E56" s="9">
        <v>100</v>
      </c>
    </row>
    <row r="57" spans="1:5" ht="12.75" hidden="1">
      <c r="A57" s="7">
        <v>21420218</v>
      </c>
      <c r="B57" s="7" t="s">
        <v>44</v>
      </c>
      <c r="C57" s="8">
        <v>0</v>
      </c>
      <c r="D57" s="8">
        <v>0</v>
      </c>
      <c r="E57" s="9">
        <v>100</v>
      </c>
    </row>
    <row r="58" spans="1:5" ht="12.75">
      <c r="A58" s="7">
        <v>21420220</v>
      </c>
      <c r="B58" s="7" t="s">
        <v>66</v>
      </c>
      <c r="C58" s="8">
        <v>0</v>
      </c>
      <c r="D58" s="8">
        <v>18520.95</v>
      </c>
      <c r="E58" s="9">
        <v>100</v>
      </c>
    </row>
    <row r="59" spans="1:5" ht="12.75">
      <c r="A59" s="7">
        <v>21420234</v>
      </c>
      <c r="B59" s="7" t="s">
        <v>45</v>
      </c>
      <c r="C59" s="8">
        <v>4664</v>
      </c>
      <c r="D59" s="8">
        <v>3536</v>
      </c>
      <c r="E59" s="12">
        <f t="shared" si="0"/>
        <v>75.8147512864494</v>
      </c>
    </row>
    <row r="60" spans="1:5" ht="12.75" hidden="1">
      <c r="A60" s="7">
        <v>21420236</v>
      </c>
      <c r="B60" s="7" t="s">
        <v>46</v>
      </c>
      <c r="C60" s="8">
        <v>0</v>
      </c>
      <c r="D60" s="8">
        <v>0</v>
      </c>
      <c r="E60" s="12" t="e">
        <f t="shared" si="0"/>
        <v>#DIV/0!</v>
      </c>
    </row>
    <row r="61" spans="1:5" ht="12.75" hidden="1">
      <c r="A61" s="7">
        <v>21420240</v>
      </c>
      <c r="B61" s="7" t="s">
        <v>47</v>
      </c>
      <c r="C61" s="8"/>
      <c r="D61" s="8"/>
      <c r="E61" s="12" t="e">
        <f t="shared" si="0"/>
        <v>#DIV/0!</v>
      </c>
    </row>
    <row r="62" spans="1:5" ht="12.75">
      <c r="A62" s="7">
        <v>21420265</v>
      </c>
      <c r="B62" s="7" t="s">
        <v>67</v>
      </c>
      <c r="C62" s="8">
        <v>0</v>
      </c>
      <c r="D62" s="8">
        <v>474208.56</v>
      </c>
      <c r="E62" s="12">
        <v>100</v>
      </c>
    </row>
    <row r="63" spans="1:5" ht="12.75">
      <c r="A63" s="4">
        <v>214302</v>
      </c>
      <c r="B63" s="4" t="s">
        <v>48</v>
      </c>
      <c r="C63" s="5">
        <f>C64</f>
        <v>0</v>
      </c>
      <c r="D63" s="5">
        <f>D64</f>
        <v>3882</v>
      </c>
      <c r="E63" s="6">
        <v>100</v>
      </c>
    </row>
    <row r="64" spans="1:5" ht="12.75">
      <c r="A64" s="7">
        <v>21430230</v>
      </c>
      <c r="B64" s="7" t="s">
        <v>49</v>
      </c>
      <c r="C64" s="8">
        <v>0</v>
      </c>
      <c r="D64" s="8">
        <v>3882</v>
      </c>
      <c r="E64" s="6">
        <v>100</v>
      </c>
    </row>
    <row r="65" spans="1:5" ht="12.75">
      <c r="A65" s="4">
        <v>214502</v>
      </c>
      <c r="B65" s="4" t="s">
        <v>50</v>
      </c>
      <c r="C65" s="5">
        <f>SUM(C66:C67)</f>
        <v>0</v>
      </c>
      <c r="D65" s="5">
        <f>SUM(D66:D67)</f>
        <v>134942.14</v>
      </c>
      <c r="E65" s="6">
        <v>100</v>
      </c>
    </row>
    <row r="66" spans="1:5" ht="12.75">
      <c r="A66" s="7">
        <v>21450201</v>
      </c>
      <c r="B66" s="7" t="s">
        <v>51</v>
      </c>
      <c r="C66" s="8">
        <v>0</v>
      </c>
      <c r="D66" s="8">
        <v>92710.98</v>
      </c>
      <c r="E66" s="23">
        <v>100</v>
      </c>
    </row>
    <row r="67" spans="1:5" ht="12.75">
      <c r="A67" s="7">
        <v>21450208</v>
      </c>
      <c r="B67" s="7" t="s">
        <v>71</v>
      </c>
      <c r="C67" s="8">
        <v>0</v>
      </c>
      <c r="D67" s="8">
        <v>42231.16</v>
      </c>
      <c r="E67" s="23">
        <v>100</v>
      </c>
    </row>
    <row r="68" spans="1:5" ht="12.75">
      <c r="A68" s="1"/>
      <c r="B68" s="4" t="s">
        <v>52</v>
      </c>
      <c r="C68" s="6">
        <f>C4+C6+C9+C16+C20+C22+C27+C29+C31+C34+C37+C39+C44+C52+C48+C54+C63+C65</f>
        <v>23069103.099999998</v>
      </c>
      <c r="D68" s="6">
        <f>D4+D6+D9+D16+D20+D22+D27+D29+D31+D34+D37+D39+D44+D52+D48+D54+D63+D65</f>
        <v>18411455.459999997</v>
      </c>
      <c r="E68" s="6">
        <f t="shared" si="0"/>
        <v>79.81001853513759</v>
      </c>
    </row>
    <row r="69" spans="1:5" ht="13.5" customHeight="1">
      <c r="A69" s="15"/>
      <c r="B69" s="16"/>
      <c r="C69" s="17"/>
      <c r="D69" s="17"/>
      <c r="E69" s="17"/>
    </row>
    <row r="72" ht="12.75">
      <c r="B72" s="24" t="s">
        <v>73</v>
      </c>
    </row>
    <row r="74" spans="1:5" ht="12.75">
      <c r="A74" s="1"/>
      <c r="B74" s="18" t="s">
        <v>58</v>
      </c>
      <c r="C74" s="21">
        <v>42185</v>
      </c>
      <c r="D74" s="21">
        <v>42551</v>
      </c>
      <c r="E74" s="18" t="s">
        <v>59</v>
      </c>
    </row>
    <row r="75" spans="1:5" ht="12.75">
      <c r="A75" s="1">
        <v>21030218</v>
      </c>
      <c r="B75" s="7" t="s">
        <v>1</v>
      </c>
      <c r="C75" s="8">
        <v>68113</v>
      </c>
      <c r="D75" s="8">
        <v>80370.5</v>
      </c>
      <c r="E75" s="8">
        <f aca="true" t="shared" si="1" ref="E75:E92">D75/C75*100</f>
        <v>117.99583045820916</v>
      </c>
    </row>
    <row r="76" spans="1:5" ht="12.75">
      <c r="A76" s="1">
        <v>2107020101</v>
      </c>
      <c r="B76" s="7" t="s">
        <v>6</v>
      </c>
      <c r="C76" s="8">
        <v>601677</v>
      </c>
      <c r="D76" s="8">
        <v>570574.82</v>
      </c>
      <c r="E76" s="8">
        <f t="shared" si="1"/>
        <v>94.83075138321723</v>
      </c>
    </row>
    <row r="77" spans="1:5" ht="12.75">
      <c r="A77" s="1">
        <v>2107020102</v>
      </c>
      <c r="B77" s="7" t="s">
        <v>7</v>
      </c>
      <c r="C77" s="8">
        <v>1581639.56</v>
      </c>
      <c r="D77" s="8">
        <v>901703.92</v>
      </c>
      <c r="E77" s="8">
        <f t="shared" si="1"/>
        <v>57.01070855865542</v>
      </c>
    </row>
    <row r="78" spans="1:5" ht="12.75">
      <c r="A78" s="1">
        <v>2107020201</v>
      </c>
      <c r="B78" s="7" t="s">
        <v>8</v>
      </c>
      <c r="C78" s="8">
        <v>585193</v>
      </c>
      <c r="D78" s="8">
        <v>756880.66</v>
      </c>
      <c r="E78" s="8">
        <f t="shared" si="1"/>
        <v>129.33863870552108</v>
      </c>
    </row>
    <row r="79" spans="1:5" ht="12.75">
      <c r="A79" s="1">
        <v>2107020202</v>
      </c>
      <c r="B79" s="7" t="s">
        <v>9</v>
      </c>
      <c r="C79" s="8">
        <v>153788.93</v>
      </c>
      <c r="D79" s="8">
        <v>123151.65</v>
      </c>
      <c r="E79" s="8">
        <f t="shared" si="1"/>
        <v>80.07835804566687</v>
      </c>
    </row>
    <row r="80" spans="1:5" ht="12.75">
      <c r="A80" s="1">
        <v>21070203</v>
      </c>
      <c r="B80" s="7" t="s">
        <v>10</v>
      </c>
      <c r="C80" s="8">
        <v>77389.78</v>
      </c>
      <c r="D80" s="8">
        <v>67015.3</v>
      </c>
      <c r="E80" s="8">
        <f t="shared" si="1"/>
        <v>86.59450899072205</v>
      </c>
    </row>
    <row r="81" spans="1:5" ht="12.75">
      <c r="A81" s="1">
        <v>21070250</v>
      </c>
      <c r="B81" s="7" t="s">
        <v>11</v>
      </c>
      <c r="C81" s="8">
        <v>57341.53</v>
      </c>
      <c r="D81" s="8">
        <v>93358.7</v>
      </c>
      <c r="E81" s="8">
        <f t="shared" si="1"/>
        <v>162.81166547177935</v>
      </c>
    </row>
    <row r="82" spans="1:5" ht="12.75">
      <c r="A82" s="1">
        <v>21150201</v>
      </c>
      <c r="B82" s="7" t="s">
        <v>15</v>
      </c>
      <c r="C82" s="8">
        <v>293</v>
      </c>
      <c r="D82" s="8">
        <v>175</v>
      </c>
      <c r="E82" s="8">
        <f t="shared" si="1"/>
        <v>59.72696245733788</v>
      </c>
    </row>
    <row r="83" spans="1:5" ht="12.75">
      <c r="A83" s="1">
        <v>2116020201</v>
      </c>
      <c r="B83" s="7" t="s">
        <v>17</v>
      </c>
      <c r="C83" s="8">
        <v>377013.54</v>
      </c>
      <c r="D83" s="8">
        <v>409419.71</v>
      </c>
      <c r="E83" s="8">
        <f t="shared" si="1"/>
        <v>108.59549235287413</v>
      </c>
    </row>
    <row r="84" spans="1:5" ht="12.75">
      <c r="A84" s="1">
        <v>2116020202</v>
      </c>
      <c r="B84" s="7" t="s">
        <v>18</v>
      </c>
      <c r="C84" s="8">
        <v>139425.52</v>
      </c>
      <c r="D84" s="8">
        <v>112317.7</v>
      </c>
      <c r="E84" s="8">
        <f t="shared" si="1"/>
        <v>80.55749047950475</v>
      </c>
    </row>
    <row r="85" spans="1:5" ht="12.75">
      <c r="A85" s="1">
        <v>21160203</v>
      </c>
      <c r="B85" s="7" t="s">
        <v>19</v>
      </c>
      <c r="C85" s="8">
        <v>78744</v>
      </c>
      <c r="D85" s="8">
        <v>107835.89</v>
      </c>
      <c r="E85" s="8">
        <f t="shared" si="1"/>
        <v>136.94489738900742</v>
      </c>
    </row>
    <row r="86" spans="1:5" ht="12.75">
      <c r="A86" s="1">
        <v>21160250</v>
      </c>
      <c r="B86" s="7" t="s">
        <v>20</v>
      </c>
      <c r="C86" s="8">
        <v>24378.68</v>
      </c>
      <c r="D86" s="8">
        <v>15033.03</v>
      </c>
      <c r="E86" s="8">
        <f t="shared" si="1"/>
        <v>61.664659448337645</v>
      </c>
    </row>
    <row r="87" spans="1:5" ht="12.75">
      <c r="A87" s="1">
        <v>21180250</v>
      </c>
      <c r="B87" s="7" t="s">
        <v>22</v>
      </c>
      <c r="C87" s="8">
        <v>319.62</v>
      </c>
      <c r="D87" s="8">
        <v>1304.86</v>
      </c>
      <c r="E87" s="8">
        <f t="shared" si="1"/>
        <v>408.2535510919216</v>
      </c>
    </row>
    <row r="88" spans="1:5" ht="12.75">
      <c r="A88" s="1">
        <v>21300205</v>
      </c>
      <c r="B88" s="7" t="s">
        <v>24</v>
      </c>
      <c r="C88" s="8">
        <v>505003.24</v>
      </c>
      <c r="D88" s="8">
        <v>339867.29</v>
      </c>
      <c r="E88" s="8">
        <f t="shared" si="1"/>
        <v>67.30002167906883</v>
      </c>
    </row>
    <row r="89" spans="1:5" ht="12.75">
      <c r="A89" s="1">
        <v>21340202</v>
      </c>
      <c r="B89" s="7" t="s">
        <v>29</v>
      </c>
      <c r="C89" s="8">
        <v>103051.24</v>
      </c>
      <c r="D89" s="8">
        <v>55863.7</v>
      </c>
      <c r="E89" s="8">
        <f t="shared" si="1"/>
        <v>54.209633964617986</v>
      </c>
    </row>
    <row r="90" spans="1:5" ht="12.75">
      <c r="A90" s="1">
        <v>21350201</v>
      </c>
      <c r="B90" s="7" t="s">
        <v>31</v>
      </c>
      <c r="C90" s="8">
        <v>346609.78</v>
      </c>
      <c r="D90" s="8">
        <v>335920.05</v>
      </c>
      <c r="E90" s="8">
        <f t="shared" si="1"/>
        <v>96.91591795245938</v>
      </c>
    </row>
    <row r="91" spans="1:5" ht="12.75">
      <c r="A91" s="1">
        <v>21360250</v>
      </c>
      <c r="B91" s="7" t="s">
        <v>33</v>
      </c>
      <c r="C91" s="8">
        <v>6201</v>
      </c>
      <c r="D91" s="8">
        <v>37031</v>
      </c>
      <c r="E91" s="8">
        <f t="shared" si="1"/>
        <v>597.1778745363652</v>
      </c>
    </row>
    <row r="92" spans="1:5" ht="12.75">
      <c r="A92" s="1"/>
      <c r="B92" s="4" t="s">
        <v>52</v>
      </c>
      <c r="C92" s="5">
        <f>SUM(C75:C91)</f>
        <v>4706182.420000001</v>
      </c>
      <c r="D92" s="5">
        <f>SUM(D75:D91)</f>
        <v>4007823.78</v>
      </c>
      <c r="E92" s="22">
        <f t="shared" si="1"/>
        <v>85.16082510885752</v>
      </c>
    </row>
    <row r="97" ht="12.75">
      <c r="B97" t="s">
        <v>60</v>
      </c>
    </row>
    <row r="99" spans="2:5" ht="12.75">
      <c r="B99" s="15"/>
      <c r="C99" s="21">
        <v>42185</v>
      </c>
      <c r="D99" s="21">
        <v>42551</v>
      </c>
      <c r="E99" s="18" t="s">
        <v>59</v>
      </c>
    </row>
    <row r="100" spans="1:5" ht="12.75">
      <c r="A100">
        <v>1</v>
      </c>
      <c r="B100" s="1" t="s">
        <v>61</v>
      </c>
      <c r="C100" s="11">
        <f>C68-C16-C44-C52-C54-C63-C65</f>
        <v>11043000.679999998</v>
      </c>
      <c r="D100" s="8">
        <f>D68-D16-D44-D52-D54-D63-D65</f>
        <v>7996424.929999997</v>
      </c>
      <c r="E100" s="9">
        <f aca="true" t="shared" si="2" ref="E100:E105">D100/C100*100</f>
        <v>72.41170368197423</v>
      </c>
    </row>
    <row r="101" spans="1:5" ht="12.75">
      <c r="A101">
        <v>2</v>
      </c>
      <c r="B101" s="1" t="s">
        <v>62</v>
      </c>
      <c r="C101" s="11">
        <f>C16</f>
        <v>12021121</v>
      </c>
      <c r="D101" s="8">
        <f>D16</f>
        <v>8856482</v>
      </c>
      <c r="E101" s="9">
        <f t="shared" si="2"/>
        <v>73.67434368225724</v>
      </c>
    </row>
    <row r="102" spans="1:5" ht="12.75">
      <c r="A102">
        <v>3</v>
      </c>
      <c r="B102" s="1" t="s">
        <v>34</v>
      </c>
      <c r="C102" s="11">
        <f>C45</f>
        <v>0</v>
      </c>
      <c r="D102" s="8">
        <f>D45</f>
        <v>0</v>
      </c>
      <c r="E102" s="9">
        <v>0</v>
      </c>
    </row>
    <row r="103" spans="1:5" ht="12.75">
      <c r="A103">
        <v>4</v>
      </c>
      <c r="B103" s="1" t="s">
        <v>63</v>
      </c>
      <c r="C103" s="8">
        <f>C53</f>
        <v>317.42</v>
      </c>
      <c r="D103" s="8">
        <f>D53</f>
        <v>923458.88</v>
      </c>
      <c r="E103" s="9" t="s">
        <v>54</v>
      </c>
    </row>
    <row r="104" spans="1:5" ht="12.75">
      <c r="A104">
        <v>5</v>
      </c>
      <c r="B104" s="1" t="s">
        <v>64</v>
      </c>
      <c r="C104" s="8">
        <f>C54+C63+C65</f>
        <v>4664</v>
      </c>
      <c r="D104" s="8">
        <f>D54+D63+D65</f>
        <v>635089.65</v>
      </c>
      <c r="E104" s="9" t="s">
        <v>54</v>
      </c>
    </row>
    <row r="105" spans="2:5" ht="12.75">
      <c r="B105" s="20" t="s">
        <v>52</v>
      </c>
      <c r="C105" s="19">
        <f>SUM(C100:C104)</f>
        <v>23069103.1</v>
      </c>
      <c r="D105" s="19">
        <f>SUM(D100:D104)</f>
        <v>18411455.459999993</v>
      </c>
      <c r="E105" s="9">
        <f t="shared" si="2"/>
        <v>79.81001853513754</v>
      </c>
    </row>
  </sheetData>
  <sheetProtection/>
  <printOptions/>
  <pageMargins left="1" right="0.5" top="0.75" bottom="0.5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Liliana.Coclici</dc:creator>
  <cp:keywords/>
  <dc:description/>
  <cp:lastModifiedBy>Iuliana.Florescu</cp:lastModifiedBy>
  <cp:lastPrinted>2019-11-08T08:39:47Z</cp:lastPrinted>
  <dcterms:created xsi:type="dcterms:W3CDTF">2011-04-14T15:49:44Z</dcterms:created>
  <dcterms:modified xsi:type="dcterms:W3CDTF">2019-11-08T08:39:50Z</dcterms:modified>
  <cp:category/>
  <cp:version/>
  <cp:contentType/>
  <cp:contentStatus/>
</cp:coreProperties>
</file>